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5" yWindow="4065" windowWidth="14880" windowHeight="3090"/>
  </bookViews>
  <sheets>
    <sheet name="PL MARTIE" sheetId="3" r:id="rId1"/>
  </sheets>
  <definedNames>
    <definedName name="_xlnm.Print_Titles" localSheetId="0">'PL MARTIE'!$7:$9</definedName>
  </definedNames>
  <calcPr calcId="144525"/>
</workbook>
</file>

<file path=xl/calcChain.xml><?xml version="1.0" encoding="utf-8"?>
<calcChain xmlns="http://schemas.openxmlformats.org/spreadsheetml/2006/main">
  <c r="H171" i="3" l="1"/>
  <c r="J171" i="3"/>
  <c r="K171" i="3"/>
  <c r="L171" i="3"/>
  <c r="M171" i="3"/>
  <c r="O171" i="3"/>
  <c r="P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Q53" i="3" l="1"/>
  <c r="Q54" i="3"/>
  <c r="Q36" i="3"/>
  <c r="Q37" i="3"/>
  <c r="Q35" i="3"/>
  <c r="Q150" i="3" l="1"/>
  <c r="Q148" i="3"/>
  <c r="Q139" i="3"/>
  <c r="Q138" i="3"/>
  <c r="Q153" i="3"/>
  <c r="Q135" i="3"/>
  <c r="Q132" i="3"/>
  <c r="Q129" i="3"/>
  <c r="Q128" i="3"/>
  <c r="Q126" i="3"/>
  <c r="Q124" i="3"/>
  <c r="Q114" i="3"/>
  <c r="Q111" i="3"/>
  <c r="Q97" i="3"/>
  <c r="Q90" i="3"/>
  <c r="Q89" i="3"/>
  <c r="Q88" i="3"/>
  <c r="Q87" i="3"/>
  <c r="Q86" i="3"/>
  <c r="Q85" i="3"/>
  <c r="Q84" i="3"/>
  <c r="Q83" i="3"/>
  <c r="Q79" i="3"/>
  <c r="Q78" i="3"/>
  <c r="Q77" i="3"/>
  <c r="Q69" i="3"/>
  <c r="Q70" i="3"/>
  <c r="Q71" i="3"/>
  <c r="Q72" i="3"/>
  <c r="Q73" i="3"/>
  <c r="Q75" i="3"/>
  <c r="Q68" i="3"/>
  <c r="Q67" i="3"/>
  <c r="Q66" i="3"/>
  <c r="Q65" i="3"/>
  <c r="Q64" i="3"/>
  <c r="Q63" i="3"/>
  <c r="Q62" i="3"/>
  <c r="Q57" i="3"/>
  <c r="Q51" i="3"/>
  <c r="Q50" i="3"/>
  <c r="Q49" i="3"/>
  <c r="Q44" i="3"/>
  <c r="Q40" i="3"/>
  <c r="Q39" i="3"/>
  <c r="Q29" i="3"/>
  <c r="Q28" i="3"/>
  <c r="Q27" i="3"/>
  <c r="Q26" i="3"/>
  <c r="Q16" i="3"/>
  <c r="Q15" i="3"/>
  <c r="Q14" i="3"/>
  <c r="Q13" i="3"/>
  <c r="Q12" i="3"/>
  <c r="Q11" i="3"/>
  <c r="Q10" i="3"/>
  <c r="J38" i="3" l="1"/>
  <c r="J25" i="3"/>
  <c r="R141" i="3" l="1"/>
  <c r="P141" i="3"/>
  <c r="O141" i="3"/>
  <c r="N141" i="3"/>
  <c r="M141" i="3"/>
  <c r="L141" i="3"/>
  <c r="K141" i="3"/>
  <c r="I141" i="3"/>
  <c r="F141" i="3"/>
  <c r="R38" i="3"/>
  <c r="Q38" i="3"/>
  <c r="P38" i="3"/>
  <c r="O38" i="3"/>
  <c r="N38" i="3"/>
  <c r="M38" i="3"/>
  <c r="L38" i="3"/>
  <c r="K38" i="3"/>
  <c r="I38" i="3"/>
  <c r="F38" i="3"/>
  <c r="R25" i="3"/>
  <c r="P25" i="3"/>
  <c r="O25" i="3"/>
  <c r="N25" i="3"/>
  <c r="M25" i="3"/>
  <c r="L25" i="3"/>
  <c r="K25" i="3"/>
  <c r="I25" i="3"/>
  <c r="Q24" i="3"/>
  <c r="F25" i="3"/>
  <c r="R33" i="3" l="1"/>
  <c r="P33" i="3"/>
  <c r="O33" i="3"/>
  <c r="N33" i="3"/>
  <c r="M33" i="3"/>
  <c r="L33" i="3"/>
  <c r="K33" i="3"/>
  <c r="I33" i="3"/>
  <c r="Q32" i="3"/>
  <c r="F33" i="3"/>
  <c r="Q23" i="3"/>
  <c r="R152" i="3" l="1"/>
  <c r="P152" i="3"/>
  <c r="O152" i="3"/>
  <c r="N152" i="3"/>
  <c r="M152" i="3"/>
  <c r="L152" i="3"/>
  <c r="K152" i="3"/>
  <c r="I152" i="3"/>
  <c r="Q140" i="3"/>
  <c r="R131" i="3"/>
  <c r="P131" i="3"/>
  <c r="O131" i="3"/>
  <c r="N131" i="3"/>
  <c r="M131" i="3"/>
  <c r="L131" i="3"/>
  <c r="K131" i="3"/>
  <c r="I131" i="3"/>
  <c r="F131" i="3"/>
  <c r="Q22" i="3"/>
  <c r="Q21" i="3"/>
  <c r="R127" i="3" l="1"/>
  <c r="P127" i="3"/>
  <c r="O127" i="3"/>
  <c r="N127" i="3"/>
  <c r="M127" i="3"/>
  <c r="L127" i="3"/>
  <c r="K127" i="3"/>
  <c r="I127" i="3"/>
  <c r="F127" i="3"/>
  <c r="Q130" i="3"/>
  <c r="Q19" i="3"/>
  <c r="Q18" i="3"/>
  <c r="Q20" i="3"/>
  <c r="F152" i="3"/>
  <c r="Q151" i="3"/>
  <c r="Q81" i="3" l="1"/>
  <c r="Q31" i="3"/>
  <c r="Q30" i="3"/>
  <c r="Q146" i="3" l="1"/>
  <c r="Q145" i="3"/>
  <c r="Q142" i="3"/>
  <c r="Q59" i="3"/>
  <c r="Q58" i="3"/>
  <c r="R61" i="3" l="1"/>
  <c r="S25" i="3" l="1"/>
  <c r="R137" i="3"/>
  <c r="R149" i="3"/>
  <c r="P149" i="3"/>
  <c r="O149" i="3"/>
  <c r="N149" i="3"/>
  <c r="M149" i="3"/>
  <c r="L149" i="3"/>
  <c r="K149" i="3"/>
  <c r="I149" i="3"/>
  <c r="F149" i="3"/>
  <c r="Q131" i="3" l="1"/>
  <c r="Q17" i="3" l="1"/>
  <c r="Q143" i="3" l="1"/>
  <c r="Q152" i="3" l="1"/>
  <c r="Q122" i="3"/>
  <c r="R147" i="3"/>
  <c r="P147" i="3"/>
  <c r="O147" i="3"/>
  <c r="N147" i="3"/>
  <c r="M147" i="3"/>
  <c r="K147" i="3"/>
  <c r="I147" i="3"/>
  <c r="F147" i="3"/>
  <c r="Q141" i="3"/>
  <c r="Q80" i="3" l="1"/>
  <c r="Q165" i="3" l="1"/>
  <c r="Q119" i="3"/>
  <c r="Q92" i="3"/>
  <c r="Q91" i="3"/>
  <c r="Q41" i="3" l="1"/>
  <c r="Q25" i="3" l="1"/>
  <c r="Q42" i="3"/>
  <c r="Q33" i="3"/>
  <c r="I43" i="3" l="1"/>
  <c r="I46" i="3"/>
  <c r="I48" i="3"/>
  <c r="I56" i="3"/>
  <c r="I61" i="3"/>
  <c r="I76" i="3"/>
  <c r="I82" i="3"/>
  <c r="I96" i="3"/>
  <c r="I99" i="3"/>
  <c r="I102" i="3"/>
  <c r="I106" i="3"/>
  <c r="I108" i="3"/>
  <c r="I110" i="3"/>
  <c r="I113" i="3"/>
  <c r="I116" i="3"/>
  <c r="I118" i="3"/>
  <c r="I121" i="3"/>
  <c r="I123" i="3"/>
  <c r="I134" i="3"/>
  <c r="I137" i="3"/>
  <c r="I144" i="3"/>
  <c r="I155" i="3"/>
  <c r="I158" i="3"/>
  <c r="I161" i="3"/>
  <c r="I164" i="3"/>
  <c r="I167" i="3"/>
  <c r="R106" i="3"/>
  <c r="P106" i="3"/>
  <c r="O106" i="3"/>
  <c r="N106" i="3"/>
  <c r="M106" i="3"/>
  <c r="K106" i="3"/>
  <c r="F106" i="3"/>
  <c r="Q105" i="3"/>
  <c r="Q104" i="3"/>
  <c r="Q112" i="3"/>
  <c r="Q159" i="3"/>
  <c r="Q136" i="3"/>
  <c r="Q95" i="3"/>
  <c r="Q94" i="3"/>
  <c r="Q93" i="3"/>
  <c r="Q133" i="3"/>
  <c r="R113" i="3"/>
  <c r="P113" i="3"/>
  <c r="O113" i="3"/>
  <c r="N113" i="3"/>
  <c r="M113" i="3"/>
  <c r="K113" i="3"/>
  <c r="F113" i="3"/>
  <c r="P46" i="3"/>
  <c r="O46" i="3"/>
  <c r="N46" i="3"/>
  <c r="M46" i="3"/>
  <c r="K46" i="3"/>
  <c r="F46" i="3"/>
  <c r="Q166" i="3"/>
  <c r="I171" i="3" l="1"/>
  <c r="Q154" i="3"/>
  <c r="Q115" i="3" l="1"/>
  <c r="Q113" i="3"/>
  <c r="Q60" i="3"/>
  <c r="R82" i="3" l="1"/>
  <c r="P82" i="3"/>
  <c r="N82" i="3"/>
  <c r="M82" i="3"/>
  <c r="K82" i="3"/>
  <c r="F82" i="3"/>
  <c r="R56" i="3"/>
  <c r="P56" i="3"/>
  <c r="O56" i="3"/>
  <c r="N56" i="3"/>
  <c r="M56" i="3"/>
  <c r="K56" i="3"/>
  <c r="R43" i="3"/>
  <c r="P43" i="3"/>
  <c r="O43" i="3"/>
  <c r="N43" i="3"/>
  <c r="M43" i="3"/>
  <c r="K43" i="3"/>
  <c r="R121" i="3" l="1"/>
  <c r="P121" i="3"/>
  <c r="O121" i="3"/>
  <c r="N121" i="3"/>
  <c r="M121" i="3"/>
  <c r="K121" i="3"/>
  <c r="F121" i="3"/>
  <c r="P137" i="3" l="1"/>
  <c r="O137" i="3"/>
  <c r="N137" i="3"/>
  <c r="M137" i="3"/>
  <c r="K137" i="3"/>
  <c r="F137" i="3"/>
  <c r="R134" i="3"/>
  <c r="P134" i="3"/>
  <c r="O134" i="3"/>
  <c r="N134" i="3"/>
  <c r="M134" i="3"/>
  <c r="K134" i="3"/>
  <c r="F134" i="3"/>
  <c r="R76" i="3"/>
  <c r="P76" i="3"/>
  <c r="O76" i="3"/>
  <c r="N76" i="3"/>
  <c r="N171" i="3" s="1"/>
  <c r="M76" i="3"/>
  <c r="K76" i="3"/>
  <c r="F76" i="3"/>
  <c r="S56" i="3"/>
  <c r="F43" i="3"/>
  <c r="Q162" i="3"/>
  <c r="Q43" i="3" l="1"/>
  <c r="Q55" i="3"/>
  <c r="F56" i="3"/>
  <c r="R96" i="3"/>
  <c r="R171" i="3" s="1"/>
  <c r="P96" i="3"/>
  <c r="O96" i="3"/>
  <c r="N96" i="3"/>
  <c r="M96" i="3"/>
  <c r="K96" i="3"/>
  <c r="F96" i="3"/>
  <c r="Q52" i="3"/>
  <c r="R118" i="3" l="1"/>
  <c r="S82" i="3" l="1"/>
  <c r="R46" i="3"/>
  <c r="Q125" i="3"/>
  <c r="Q127" i="3" s="1"/>
  <c r="Q45" i="3" l="1"/>
  <c r="Q147" i="3" l="1"/>
  <c r="O116" i="3"/>
  <c r="P116" i="3"/>
  <c r="Q100" i="3" l="1"/>
  <c r="F102" i="3"/>
  <c r="K102" i="3"/>
  <c r="M102" i="3"/>
  <c r="N102" i="3"/>
  <c r="O102" i="3"/>
  <c r="P102" i="3"/>
  <c r="R102" i="3"/>
  <c r="Q102" i="3" l="1"/>
  <c r="F99" i="3"/>
  <c r="Q56" i="3" l="1"/>
  <c r="Q116" i="3"/>
  <c r="R144" i="3"/>
  <c r="Q82" i="3" l="1"/>
  <c r="Q96" i="3"/>
  <c r="Q76" i="3" l="1"/>
  <c r="Q171" i="3" s="1"/>
  <c r="Q47" i="3"/>
  <c r="R116" i="3" l="1"/>
  <c r="N116" i="3"/>
  <c r="M116" i="3"/>
  <c r="K116" i="3"/>
  <c r="F116" i="3"/>
  <c r="Q137" i="3" l="1"/>
  <c r="Q134" i="3"/>
  <c r="Q121" i="3"/>
  <c r="Q109" i="3"/>
  <c r="Q98" i="3"/>
  <c r="Q46" i="3"/>
  <c r="Q149" i="3" l="1"/>
  <c r="Q107" i="3" l="1"/>
  <c r="Q117" i="3" l="1"/>
  <c r="N108" i="3" l="1"/>
  <c r="R155" i="3" l="1"/>
  <c r="S33" i="3" l="1"/>
  <c r="R167" i="3" l="1"/>
  <c r="P167" i="3"/>
  <c r="O167" i="3"/>
  <c r="N167" i="3"/>
  <c r="M167" i="3"/>
  <c r="K167" i="3"/>
  <c r="Q167" i="3"/>
  <c r="F170" i="3" l="1"/>
  <c r="F167" i="3"/>
  <c r="R164" i="3"/>
  <c r="Q164" i="3"/>
  <c r="P164" i="3"/>
  <c r="O164" i="3"/>
  <c r="N164" i="3"/>
  <c r="M164" i="3"/>
  <c r="K164" i="3"/>
  <c r="F164" i="3"/>
  <c r="R161" i="3"/>
  <c r="P161" i="3"/>
  <c r="O161" i="3"/>
  <c r="N161" i="3"/>
  <c r="M161" i="3"/>
  <c r="K161" i="3"/>
  <c r="F161" i="3"/>
  <c r="Q161" i="3" l="1"/>
  <c r="R158" i="3" l="1"/>
  <c r="P158" i="3"/>
  <c r="O158" i="3"/>
  <c r="N158" i="3"/>
  <c r="M158" i="3"/>
  <c r="K158" i="3"/>
  <c r="F158" i="3"/>
  <c r="K48" i="3" l="1"/>
  <c r="Q156" i="3" l="1"/>
  <c r="Q158" i="3" l="1"/>
  <c r="Q103" i="3"/>
  <c r="Q106" i="3" l="1"/>
  <c r="S76" i="3" l="1"/>
  <c r="K61" i="3" l="1"/>
  <c r="R123" i="3" l="1"/>
  <c r="P123" i="3"/>
  <c r="O123" i="3"/>
  <c r="N123" i="3"/>
  <c r="M123" i="3"/>
  <c r="K123" i="3"/>
  <c r="F123" i="3"/>
  <c r="Q123" i="3"/>
  <c r="R110" i="3" l="1"/>
  <c r="P110" i="3"/>
  <c r="O110" i="3"/>
  <c r="N110" i="3"/>
  <c r="M110" i="3"/>
  <c r="K110" i="3"/>
  <c r="F110" i="3"/>
  <c r="Q155" i="3" l="1"/>
  <c r="P155" i="3"/>
  <c r="O155" i="3"/>
  <c r="N155" i="3"/>
  <c r="M155" i="3"/>
  <c r="K155" i="3"/>
  <c r="F155" i="3"/>
  <c r="R108" i="3" l="1"/>
  <c r="K144" i="3"/>
  <c r="Q110" i="3"/>
  <c r="K108" i="3" l="1"/>
  <c r="F108" i="3"/>
  <c r="P144" i="3" l="1"/>
  <c r="O144" i="3"/>
  <c r="N144" i="3"/>
  <c r="M144" i="3"/>
  <c r="F144" i="3"/>
  <c r="Q144" i="3"/>
  <c r="Q118" i="3"/>
  <c r="P118" i="3"/>
  <c r="O118" i="3"/>
  <c r="N118" i="3"/>
  <c r="M118" i="3"/>
  <c r="K118" i="3"/>
  <c r="F118" i="3"/>
  <c r="P108" i="3"/>
  <c r="O108" i="3"/>
  <c r="M108" i="3"/>
  <c r="Q108" i="3"/>
  <c r="R99" i="3"/>
  <c r="P99" i="3"/>
  <c r="O99" i="3"/>
  <c r="N99" i="3"/>
  <c r="M99" i="3"/>
  <c r="K99" i="3"/>
  <c r="P61" i="3"/>
  <c r="O61" i="3"/>
  <c r="N61" i="3"/>
  <c r="M61" i="3"/>
  <c r="F61" i="3"/>
  <c r="Q61" i="3"/>
  <c r="R48" i="3"/>
  <c r="P48" i="3"/>
  <c r="O48" i="3"/>
  <c r="N48" i="3"/>
  <c r="M48" i="3"/>
  <c r="F48" i="3"/>
  <c r="Q99" i="3" l="1"/>
  <c r="Q48" i="3"/>
  <c r="F171" i="3" l="1"/>
</calcChain>
</file>

<file path=xl/sharedStrings.xml><?xml version="1.0" encoding="utf-8"?>
<sst xmlns="http://schemas.openxmlformats.org/spreadsheetml/2006/main" count="295" uniqueCount="194">
  <si>
    <t>Ionescu Marius</t>
  </si>
  <si>
    <t xml:space="preserve"> </t>
  </si>
  <si>
    <t>intocmit</t>
  </si>
  <si>
    <t>Ec. Adriana Hluhaniuc</t>
  </si>
  <si>
    <t xml:space="preserve">TOTAL GENERAL </t>
  </si>
  <si>
    <t>TOTAL</t>
  </si>
  <si>
    <t>AIR LIQUIDE VITALAIRE</t>
  </si>
  <si>
    <t>ATOMEDICAL VEST</t>
  </si>
  <si>
    <t>BIOSINTEX</t>
  </si>
  <si>
    <t>AUDIO NOVA</t>
  </si>
  <si>
    <t>ROMSOUND</t>
  </si>
  <si>
    <t>MOTIVATION</t>
  </si>
  <si>
    <t>plata</t>
  </si>
  <si>
    <t>RON</t>
  </si>
  <si>
    <t>suma</t>
  </si>
  <si>
    <t xml:space="preserve">data </t>
  </si>
  <si>
    <t>numar</t>
  </si>
  <si>
    <t>Retineri</t>
  </si>
  <si>
    <t>Refuz</t>
  </si>
  <si>
    <t>Factura</t>
  </si>
  <si>
    <t>Beneficiar</t>
  </si>
  <si>
    <t>Nr.crt</t>
  </si>
  <si>
    <t>CAS Maramures</t>
  </si>
  <si>
    <t>CLARFON</t>
  </si>
  <si>
    <t>ORTOTECH</t>
  </si>
  <si>
    <t>ORTOPEDICA</t>
  </si>
  <si>
    <t xml:space="preserve">Platit </t>
  </si>
  <si>
    <t>ORTOPROFIL</t>
  </si>
  <si>
    <t>DISTRIBUTION</t>
  </si>
  <si>
    <t>popriri</t>
  </si>
  <si>
    <t>VALDOMEDICA</t>
  </si>
  <si>
    <t>fi stornate</t>
  </si>
  <si>
    <t>ficiarului</t>
  </si>
  <si>
    <t>rate bene</t>
  </si>
  <si>
    <t>Suma dato -</t>
  </si>
  <si>
    <t>PHARMA TELNET</t>
  </si>
  <si>
    <t>OSTEOPHARM</t>
  </si>
  <si>
    <t>inregis-</t>
  </si>
  <si>
    <t>trare</t>
  </si>
  <si>
    <t>MEDICA M3</t>
  </si>
  <si>
    <t xml:space="preserve">urmeaza a </t>
  </si>
  <si>
    <t>AUDIOGRAM</t>
  </si>
  <si>
    <t>ERP</t>
  </si>
  <si>
    <t>ANCEU</t>
  </si>
  <si>
    <t xml:space="preserve">       Director executiv - Direcţia Economică</t>
  </si>
  <si>
    <t xml:space="preserve">      Ec. Carmen Prodan</t>
  </si>
  <si>
    <t>MESSER HOME CARE</t>
  </si>
  <si>
    <t>MEDICAL VISION</t>
  </si>
  <si>
    <t>MED SERVICES NEUROLOGY</t>
  </si>
  <si>
    <t>MEDICAL EXPRESS</t>
  </si>
  <si>
    <t xml:space="preserve">EUROMEDICAL  </t>
  </si>
  <si>
    <t xml:space="preserve">Trimis </t>
  </si>
  <si>
    <t>Nr.</t>
  </si>
  <si>
    <t>Data</t>
  </si>
  <si>
    <t xml:space="preserve">Suma de </t>
  </si>
  <si>
    <t xml:space="preserve">Ramas </t>
  </si>
  <si>
    <t xml:space="preserve"> de</t>
  </si>
  <si>
    <t>Facturi ce</t>
  </si>
  <si>
    <t>Director general</t>
  </si>
  <si>
    <t xml:space="preserve">Director executiv  - Direcţia Relaţii Contractuale    
ec. Camelia Stretea    
</t>
  </si>
  <si>
    <t>ec Stretea Camelia</t>
  </si>
  <si>
    <t xml:space="preserve">Sef serviciu </t>
  </si>
  <si>
    <t>ec.Blaga Gabriela</t>
  </si>
  <si>
    <t>BEST MEDIC MAG</t>
  </si>
  <si>
    <t>NEWMEDICS COM</t>
  </si>
  <si>
    <t xml:space="preserve">                                                                                                          </t>
  </si>
  <si>
    <t>FILIP MED HELP</t>
  </si>
  <si>
    <t>LINDE GAZ</t>
  </si>
  <si>
    <t xml:space="preserve">SONOROM </t>
  </si>
  <si>
    <t>ACCES MEDICAL DEVICES</t>
  </si>
  <si>
    <t>ADAPTARE</t>
  </si>
  <si>
    <t>RECUPERARE</t>
  </si>
  <si>
    <t xml:space="preserve">  </t>
  </si>
  <si>
    <t>ORTODAC</t>
  </si>
  <si>
    <t>HANDILUG</t>
  </si>
  <si>
    <t>M-G EXIM</t>
  </si>
  <si>
    <t>ROMITALIA</t>
  </si>
  <si>
    <t>THERANOVA PROTEZARE</t>
  </si>
  <si>
    <t>WESOUND</t>
  </si>
  <si>
    <t>AMG</t>
  </si>
  <si>
    <t>1630</t>
  </si>
  <si>
    <t>1631</t>
  </si>
  <si>
    <t>1632</t>
  </si>
  <si>
    <t>1633</t>
  </si>
  <si>
    <t>1634</t>
  </si>
  <si>
    <t>604</t>
  </si>
  <si>
    <t>AOCAS 00288</t>
  </si>
  <si>
    <t>172698</t>
  </si>
  <si>
    <t>174329</t>
  </si>
  <si>
    <t>1605839</t>
  </si>
  <si>
    <t>CJ00019</t>
  </si>
  <si>
    <t>24</t>
  </si>
  <si>
    <t>BSX213115</t>
  </si>
  <si>
    <t>BSX213114</t>
  </si>
  <si>
    <t>BSX213113</t>
  </si>
  <si>
    <t>CLOF04605</t>
  </si>
  <si>
    <t>12889</t>
  </si>
  <si>
    <t>CAS11</t>
  </si>
  <si>
    <t>1000219941</t>
  </si>
  <si>
    <t>1000219942</t>
  </si>
  <si>
    <t>1000219943</t>
  </si>
  <si>
    <t>1000219945</t>
  </si>
  <si>
    <t>1000219946</t>
  </si>
  <si>
    <t>1000219944</t>
  </si>
  <si>
    <t>1731</t>
  </si>
  <si>
    <t>89646</t>
  </si>
  <si>
    <t>89659</t>
  </si>
  <si>
    <t>89647</t>
  </si>
  <si>
    <t>89639</t>
  </si>
  <si>
    <t>89668</t>
  </si>
  <si>
    <t>89702</t>
  </si>
  <si>
    <t>MSNMM 59</t>
  </si>
  <si>
    <t>553</t>
  </si>
  <si>
    <t>1613</t>
  </si>
  <si>
    <t>320210561</t>
  </si>
  <si>
    <t>37158</t>
  </si>
  <si>
    <t>37159</t>
  </si>
  <si>
    <t>37157</t>
  </si>
  <si>
    <t>FEORP00016265</t>
  </si>
  <si>
    <t>2400609</t>
  </si>
  <si>
    <t>2400608</t>
  </si>
  <si>
    <t>14000221</t>
  </si>
  <si>
    <t>622</t>
  </si>
  <si>
    <t>91883</t>
  </si>
  <si>
    <t>528</t>
  </si>
  <si>
    <t>778</t>
  </si>
  <si>
    <t>0002</t>
  </si>
  <si>
    <t>1881</t>
  </si>
  <si>
    <t>oct 2021</t>
  </si>
  <si>
    <t>1882</t>
  </si>
  <si>
    <t>1883</t>
  </si>
  <si>
    <t>1884</t>
  </si>
  <si>
    <t>1885</t>
  </si>
  <si>
    <t>1887</t>
  </si>
  <si>
    <t>1886</t>
  </si>
  <si>
    <t>1888</t>
  </si>
  <si>
    <t>ACTIV ORTOPEDIC</t>
  </si>
  <si>
    <t>04658</t>
  </si>
  <si>
    <t>00016447</t>
  </si>
  <si>
    <t>EASYCARE</t>
  </si>
  <si>
    <t>611</t>
  </si>
  <si>
    <t>30-09-2021</t>
  </si>
  <si>
    <t>8962</t>
  </si>
  <si>
    <t>172708</t>
  </si>
  <si>
    <t>172707</t>
  </si>
  <si>
    <t>174337</t>
  </si>
  <si>
    <t>1610245</t>
  </si>
  <si>
    <t>25</t>
  </si>
  <si>
    <t>BSX213164</t>
  </si>
  <si>
    <t>CLOF04658</t>
  </si>
  <si>
    <t>EM50057</t>
  </si>
  <si>
    <t>CAS12</t>
  </si>
  <si>
    <t>1000228023</t>
  </si>
  <si>
    <t>1000228022</t>
  </si>
  <si>
    <t>1000228018</t>
  </si>
  <si>
    <t>1000228017</t>
  </si>
  <si>
    <t>1000228019</t>
  </si>
  <si>
    <t>1000228020</t>
  </si>
  <si>
    <t>1000228021</t>
  </si>
  <si>
    <t>101639</t>
  </si>
  <si>
    <t>101607</t>
  </si>
  <si>
    <t>89813</t>
  </si>
  <si>
    <t>89795</t>
  </si>
  <si>
    <t>89772</t>
  </si>
  <si>
    <t>89771</t>
  </si>
  <si>
    <t>89814</t>
  </si>
  <si>
    <t>MSNMM 60</t>
  </si>
  <si>
    <t>1699</t>
  </si>
  <si>
    <t>37599</t>
  </si>
  <si>
    <t>37600</t>
  </si>
  <si>
    <t>37598</t>
  </si>
  <si>
    <t>FEORP00016447</t>
  </si>
  <si>
    <t>0500581</t>
  </si>
  <si>
    <t>1201004</t>
  </si>
  <si>
    <t>2400613</t>
  </si>
  <si>
    <t>2400614</t>
  </si>
  <si>
    <t>636</t>
  </si>
  <si>
    <t>90547</t>
  </si>
  <si>
    <t>91885</t>
  </si>
  <si>
    <t>539</t>
  </si>
  <si>
    <t>166</t>
  </si>
  <si>
    <t>793</t>
  </si>
  <si>
    <t>800</t>
  </si>
  <si>
    <t>aug 2021</t>
  </si>
  <si>
    <t xml:space="preserve">      Centralizatorul facturilor aferente dispozitivelor medicale platite in luna noiembrie 2021</t>
  </si>
  <si>
    <t>oct</t>
  </si>
  <si>
    <t>noi 2021</t>
  </si>
  <si>
    <t>2145</t>
  </si>
  <si>
    <t>2140</t>
  </si>
  <si>
    <t>STARKEY</t>
  </si>
  <si>
    <t>LABORATORIES</t>
  </si>
  <si>
    <t>3311</t>
  </si>
  <si>
    <t>2141</t>
  </si>
  <si>
    <t>2148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</si>
</sst>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lei&quot;_-;\-* #,##0.00\ &quot;lei&quot;_-;_-* &quot;-&quot;??\ &quot;lei&quot;_-;_-@_-"/>
    <numFmt numFmtId="164" formatCode="#,##0_ ;\-#,##0\ "/>
  </numFmts>
  <fonts count="2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charset val="238"/>
      <scheme val="minor"/>
    </font>
    <font>
      <b/>
      <sz val="10"/>
      <name val="Arial"/>
      <family val="2"/>
    </font>
    <font>
      <sz val="10"/>
      <color theme="1"/>
      <name val="Calibri"/>
      <family val="2"/>
      <charset val="238"/>
      <scheme val="minor"/>
    </font>
    <font>
      <sz val="11"/>
      <name val="Arial"/>
      <family val="2"/>
    </font>
    <font>
      <sz val="11"/>
      <name val="Times New Roman"/>
      <family val="1"/>
    </font>
    <font>
      <sz val="1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name val="Calibri"/>
      <family val="2"/>
      <charset val="238"/>
      <scheme val="minor"/>
    </font>
    <font>
      <b/>
      <sz val="11"/>
      <color theme="1"/>
      <name val="Arial Black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1" fillId="0" borderId="0"/>
    <xf numFmtId="0" fontId="1" fillId="0" borderId="0"/>
  </cellStyleXfs>
  <cellXfs count="204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2" applyFont="1" applyFill="1" applyAlignment="1"/>
    <xf numFmtId="0" fontId="8" fillId="2" borderId="0" xfId="0" applyFont="1" applyFill="1"/>
    <xf numFmtId="0" fontId="0" fillId="2" borderId="0" xfId="0" applyFont="1" applyFill="1"/>
    <xf numFmtId="0" fontId="9" fillId="2" borderId="0" xfId="0" applyFont="1" applyFill="1"/>
    <xf numFmtId="2" fontId="10" fillId="2" borderId="1" xfId="0" applyNumberFormat="1" applyFont="1" applyFill="1" applyBorder="1"/>
    <xf numFmtId="0" fontId="2" fillId="2" borderId="1" xfId="2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9" fillId="2" borderId="0" xfId="3" applyFont="1" applyFill="1" applyBorder="1" applyAlignment="1">
      <alignment horizontal="center" vertical="center"/>
    </xf>
    <xf numFmtId="0" fontId="2" fillId="2" borderId="0" xfId="0" applyFont="1" applyFill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3" applyFont="1" applyFill="1" applyBorder="1" applyAlignment="1">
      <alignment horizontal="center" vertical="center" wrapText="1"/>
    </xf>
    <xf numFmtId="0" fontId="2" fillId="2" borderId="7" xfId="3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/>
    </xf>
    <xf numFmtId="0" fontId="2" fillId="2" borderId="4" xfId="3" applyFont="1" applyFill="1" applyBorder="1" applyAlignment="1">
      <alignment horizontal="center" vertical="center"/>
    </xf>
    <xf numFmtId="0" fontId="2" fillId="2" borderId="3" xfId="3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center" vertical="center" wrapText="1"/>
    </xf>
    <xf numFmtId="164" fontId="1" fillId="2" borderId="3" xfId="1" applyNumberFormat="1" applyFont="1" applyFill="1" applyBorder="1" applyAlignment="1">
      <alignment vertical="center"/>
    </xf>
    <xf numFmtId="0" fontId="6" fillId="2" borderId="0" xfId="0" applyFont="1" applyFill="1"/>
    <xf numFmtId="0" fontId="2" fillId="2" borderId="4" xfId="2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 vertical="center"/>
    </xf>
    <xf numFmtId="2" fontId="6" fillId="2" borderId="1" xfId="0" applyNumberFormat="1" applyFont="1" applyFill="1" applyBorder="1"/>
    <xf numFmtId="2" fontId="5" fillId="2" borderId="1" xfId="3" applyNumberFormat="1" applyFont="1" applyFill="1" applyBorder="1"/>
    <xf numFmtId="2" fontId="11" fillId="2" borderId="1" xfId="3" applyNumberFormat="1" applyFont="1" applyFill="1" applyBorder="1"/>
    <xf numFmtId="2" fontId="10" fillId="2" borderId="1" xfId="3" applyNumberFormat="1" applyFont="1" applyFill="1" applyBorder="1" applyAlignment="1">
      <alignment horizontal="right"/>
    </xf>
    <xf numFmtId="2" fontId="11" fillId="2" borderId="1" xfId="0" applyNumberFormat="1" applyFont="1" applyFill="1" applyBorder="1"/>
    <xf numFmtId="2" fontId="0" fillId="2" borderId="1" xfId="0" applyNumberFormat="1" applyFont="1" applyFill="1" applyBorder="1"/>
    <xf numFmtId="2" fontId="10" fillId="2" borderId="1" xfId="3" applyNumberFormat="1" applyFont="1" applyFill="1" applyBorder="1"/>
    <xf numFmtId="2" fontId="14" fillId="2" borderId="1" xfId="0" applyNumberFormat="1" applyFont="1" applyFill="1" applyBorder="1"/>
    <xf numFmtId="0" fontId="18" fillId="2" borderId="0" xfId="0" applyFont="1" applyFill="1"/>
    <xf numFmtId="0" fontId="21" fillId="2" borderId="0" xfId="0" applyFont="1" applyFill="1"/>
    <xf numFmtId="0" fontId="0" fillId="2" borderId="1" xfId="0" applyFill="1" applyBorder="1"/>
    <xf numFmtId="0" fontId="10" fillId="2" borderId="1" xfId="0" applyFont="1" applyFill="1" applyBorder="1"/>
    <xf numFmtId="1" fontId="0" fillId="2" borderId="1" xfId="0" applyNumberFormat="1" applyFill="1" applyBorder="1" applyAlignment="1">
      <alignment horizontal="right"/>
    </xf>
    <xf numFmtId="0" fontId="10" fillId="2" borderId="1" xfId="3" applyFont="1" applyFill="1" applyBorder="1"/>
    <xf numFmtId="0" fontId="10" fillId="2" borderId="2" xfId="3" applyFont="1" applyFill="1" applyBorder="1"/>
    <xf numFmtId="0" fontId="0" fillId="2" borderId="1" xfId="0" applyFill="1" applyBorder="1" applyAlignment="1">
      <alignment horizontal="right"/>
    </xf>
    <xf numFmtId="0" fontId="19" fillId="2" borderId="1" xfId="0" applyFont="1" applyFill="1" applyBorder="1"/>
    <xf numFmtId="0" fontId="10" fillId="2" borderId="2" xfId="0" applyFont="1" applyFill="1" applyBorder="1"/>
    <xf numFmtId="0" fontId="5" fillId="2" borderId="1" xfId="3" applyFont="1" applyFill="1" applyBorder="1"/>
    <xf numFmtId="49" fontId="6" fillId="2" borderId="1" xfId="0" applyNumberFormat="1" applyFont="1" applyFill="1" applyBorder="1" applyAlignment="1">
      <alignment horizontal="right"/>
    </xf>
    <xf numFmtId="0" fontId="6" fillId="2" borderId="1" xfId="0" applyFont="1" applyFill="1" applyBorder="1"/>
    <xf numFmtId="49" fontId="10" fillId="2" borderId="2" xfId="3" applyNumberFormat="1" applyFont="1" applyFill="1" applyBorder="1" applyAlignment="1">
      <alignment horizontal="right"/>
    </xf>
    <xf numFmtId="0" fontId="6" fillId="2" borderId="2" xfId="0" applyFont="1" applyFill="1" applyBorder="1"/>
    <xf numFmtId="49" fontId="10" fillId="2" borderId="2" xfId="0" applyNumberFormat="1" applyFont="1" applyFill="1" applyBorder="1" applyAlignment="1">
      <alignment horizontal="right"/>
    </xf>
    <xf numFmtId="49" fontId="10" fillId="2" borderId="1" xfId="0" applyNumberFormat="1" applyFont="1" applyFill="1" applyBorder="1" applyAlignment="1">
      <alignment horizontal="right"/>
    </xf>
    <xf numFmtId="0" fontId="0" fillId="2" borderId="1" xfId="0" applyFont="1" applyFill="1" applyBorder="1"/>
    <xf numFmtId="0" fontId="11" fillId="2" borderId="1" xfId="0" applyFont="1" applyFill="1" applyBorder="1"/>
    <xf numFmtId="0" fontId="9" fillId="2" borderId="0" xfId="2" applyFont="1" applyFill="1" applyBorder="1" applyAlignment="1"/>
    <xf numFmtId="0" fontId="2" fillId="2" borderId="4" xfId="2" applyFont="1" applyFill="1" applyBorder="1" applyAlignment="1">
      <alignment horizontal="center" shrinkToFit="1"/>
    </xf>
    <xf numFmtId="0" fontId="2" fillId="2" borderId="6" xfId="2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shrinkToFit="1"/>
    </xf>
    <xf numFmtId="1" fontId="2" fillId="2" borderId="3" xfId="2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/>
    <xf numFmtId="4" fontId="2" fillId="2" borderId="0" xfId="0" applyNumberFormat="1" applyFont="1" applyFill="1" applyAlignment="1">
      <alignment horizontal="center"/>
    </xf>
    <xf numFmtId="4" fontId="9" fillId="2" borderId="0" xfId="0" applyNumberFormat="1" applyFont="1" applyFill="1" applyAlignment="1">
      <alignment horizontal="center"/>
    </xf>
    <xf numFmtId="0" fontId="16" fillId="2" borderId="0" xfId="0" applyFont="1" applyFill="1"/>
    <xf numFmtId="0" fontId="17" fillId="2" borderId="0" xfId="0" applyFont="1" applyFill="1"/>
    <xf numFmtId="0" fontId="2" fillId="2" borderId="4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44" fontId="2" fillId="2" borderId="4" xfId="1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2" fillId="2" borderId="6" xfId="3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1" fontId="0" fillId="2" borderId="0" xfId="0" applyNumberFormat="1" applyFont="1" applyFill="1"/>
    <xf numFmtId="0" fontId="5" fillId="2" borderId="0" xfId="2" applyFont="1" applyFill="1" applyAlignment="1"/>
    <xf numFmtId="1" fontId="2" fillId="2" borderId="0" xfId="2" applyNumberFormat="1" applyFont="1" applyFill="1" applyAlignment="1"/>
    <xf numFmtId="1" fontId="2" fillId="2" borderId="4" xfId="2" applyNumberFormat="1" applyFont="1" applyFill="1" applyBorder="1" applyAlignment="1">
      <alignment horizontal="center"/>
    </xf>
    <xf numFmtId="0" fontId="2" fillId="2" borderId="9" xfId="2" applyFont="1" applyFill="1" applyBorder="1" applyAlignment="1">
      <alignment horizontal="center"/>
    </xf>
    <xf numFmtId="4" fontId="2" fillId="2" borderId="4" xfId="2" applyNumberFormat="1" applyFont="1" applyFill="1" applyBorder="1"/>
    <xf numFmtId="0" fontId="2" fillId="2" borderId="0" xfId="2" applyFont="1" applyFill="1" applyBorder="1" applyAlignment="1">
      <alignment horizontal="center"/>
    </xf>
    <xf numFmtId="0" fontId="16" fillId="2" borderId="4" xfId="0" applyFont="1" applyFill="1" applyBorder="1"/>
    <xf numFmtId="1" fontId="2" fillId="2" borderId="6" xfId="2" applyNumberFormat="1" applyFont="1" applyFill="1" applyBorder="1" applyAlignment="1">
      <alignment horizontal="center"/>
    </xf>
    <xf numFmtId="0" fontId="2" fillId="2" borderId="8" xfId="2" applyFont="1" applyFill="1" applyBorder="1" applyAlignment="1">
      <alignment horizontal="center"/>
    </xf>
    <xf numFmtId="4" fontId="2" fillId="2" borderId="6" xfId="2" applyNumberFormat="1" applyFont="1" applyFill="1" applyBorder="1"/>
    <xf numFmtId="4" fontId="7" fillId="2" borderId="6" xfId="2" applyNumberFormat="1" applyFont="1" applyFill="1" applyBorder="1"/>
    <xf numFmtId="0" fontId="16" fillId="2" borderId="6" xfId="0" applyFont="1" applyFill="1" applyBorder="1"/>
    <xf numFmtId="1" fontId="2" fillId="2" borderId="3" xfId="2" applyNumberFormat="1" applyFont="1" applyFill="1" applyBorder="1" applyAlignment="1">
      <alignment horizontal="center"/>
    </xf>
    <xf numFmtId="4" fontId="2" fillId="2" borderId="11" xfId="2" applyNumberFormat="1" applyFont="1" applyFill="1" applyBorder="1" applyAlignment="1">
      <alignment horizontal="center"/>
    </xf>
    <xf numFmtId="4" fontId="2" fillId="2" borderId="3" xfId="2" applyNumberFormat="1" applyFont="1" applyFill="1" applyBorder="1"/>
    <xf numFmtId="49" fontId="2" fillId="2" borderId="3" xfId="2" applyNumberFormat="1" applyFont="1" applyFill="1" applyBorder="1"/>
    <xf numFmtId="0" fontId="16" fillId="2" borderId="1" xfId="0" applyFont="1" applyFill="1" applyBorder="1"/>
    <xf numFmtId="14" fontId="10" fillId="2" borderId="1" xfId="3" applyNumberFormat="1" applyFont="1" applyFill="1" applyBorder="1" applyAlignment="1">
      <alignment horizontal="right"/>
    </xf>
    <xf numFmtId="1" fontId="6" fillId="2" borderId="1" xfId="0" applyNumberFormat="1" applyFont="1" applyFill="1" applyBorder="1"/>
    <xf numFmtId="1" fontId="10" fillId="2" borderId="1" xfId="3" applyNumberFormat="1" applyFont="1" applyFill="1" applyBorder="1"/>
    <xf numFmtId="1" fontId="11" fillId="2" borderId="1" xfId="3" applyNumberFormat="1" applyFont="1" applyFill="1" applyBorder="1"/>
    <xf numFmtId="14" fontId="10" fillId="2" borderId="1" xfId="0" applyNumberFormat="1" applyFont="1" applyFill="1" applyBorder="1"/>
    <xf numFmtId="2" fontId="5" fillId="2" borderId="1" xfId="2" applyNumberFormat="1" applyFont="1" applyFill="1" applyBorder="1"/>
    <xf numFmtId="1" fontId="11" fillId="2" borderId="1" xfId="0" applyNumberFormat="1" applyFont="1" applyFill="1" applyBorder="1"/>
    <xf numFmtId="0" fontId="10" fillId="2" borderId="1" xfId="3" applyFont="1" applyFill="1" applyBorder="1" applyAlignment="1">
      <alignment horizontal="center"/>
    </xf>
    <xf numFmtId="1" fontId="5" fillId="2" borderId="1" xfId="3" applyNumberFormat="1" applyFont="1" applyFill="1" applyBorder="1"/>
    <xf numFmtId="0" fontId="5" fillId="2" borderId="1" xfId="3" applyFont="1" applyFill="1" applyBorder="1" applyAlignment="1">
      <alignment horizontal="center"/>
    </xf>
    <xf numFmtId="0" fontId="15" fillId="2" borderId="1" xfId="0" applyFont="1" applyFill="1" applyBorder="1"/>
    <xf numFmtId="0" fontId="10" fillId="2" borderId="1" xfId="3" applyFont="1" applyFill="1" applyBorder="1" applyAlignment="1">
      <alignment horizontal="right"/>
    </xf>
    <xf numFmtId="1" fontId="23" fillId="2" borderId="1" xfId="0" applyNumberFormat="1" applyFont="1" applyFill="1" applyBorder="1"/>
    <xf numFmtId="14" fontId="5" fillId="2" borderId="1" xfId="3" applyNumberFormat="1" applyFont="1" applyFill="1" applyBorder="1" applyAlignment="1">
      <alignment horizontal="right"/>
    </xf>
    <xf numFmtId="2" fontId="14" fillId="2" borderId="1" xfId="3" applyNumberFormat="1" applyFont="1" applyFill="1" applyBorder="1"/>
    <xf numFmtId="0" fontId="10" fillId="2" borderId="1" xfId="0" applyFont="1" applyFill="1" applyBorder="1" applyAlignment="1">
      <alignment horizontal="right"/>
    </xf>
    <xf numFmtId="1" fontId="5" fillId="2" borderId="1" xfId="0" applyNumberFormat="1" applyFont="1" applyFill="1" applyBorder="1"/>
    <xf numFmtId="1" fontId="10" fillId="2" borderId="1" xfId="0" applyNumberFormat="1" applyFont="1" applyFill="1" applyBorder="1"/>
    <xf numFmtId="1" fontId="14" fillId="2" borderId="1" xfId="0" applyNumberFormat="1" applyFont="1" applyFill="1" applyBorder="1"/>
    <xf numFmtId="14" fontId="11" fillId="2" borderId="1" xfId="0" applyNumberFormat="1" applyFont="1" applyFill="1" applyBorder="1" applyAlignment="1">
      <alignment horizontal="right"/>
    </xf>
    <xf numFmtId="0" fontId="5" fillId="2" borderId="1" xfId="3" applyFont="1" applyFill="1" applyBorder="1" applyAlignment="1">
      <alignment horizontal="right"/>
    </xf>
    <xf numFmtId="0" fontId="10" fillId="2" borderId="0" xfId="2" applyFont="1" applyFill="1" applyAlignment="1">
      <alignment horizontal="center"/>
    </xf>
    <xf numFmtId="2" fontId="5" fillId="2" borderId="0" xfId="3" applyNumberFormat="1" applyFont="1" applyFill="1" applyBorder="1"/>
    <xf numFmtId="1" fontId="5" fillId="2" borderId="0" xfId="3" applyNumberFormat="1" applyFont="1" applyFill="1" applyBorder="1"/>
    <xf numFmtId="0" fontId="2" fillId="2" borderId="0" xfId="2" applyFont="1" applyFill="1" applyBorder="1" applyAlignment="1"/>
    <xf numFmtId="1" fontId="2" fillId="2" borderId="0" xfId="2" applyNumberFormat="1" applyFont="1" applyFill="1" applyBorder="1" applyAlignment="1"/>
    <xf numFmtId="0" fontId="12" fillId="2" borderId="0" xfId="0" applyFont="1" applyFill="1" applyAlignment="1">
      <alignment horizontal="left" wrapText="1"/>
    </xf>
    <xf numFmtId="0" fontId="9" fillId="2" borderId="0" xfId="2" applyFont="1" applyFill="1" applyBorder="1" applyAlignment="1">
      <alignment vertical="center"/>
    </xf>
    <xf numFmtId="4" fontId="9" fillId="2" borderId="0" xfId="2" applyNumberFormat="1" applyFont="1" applyFill="1" applyBorder="1" applyAlignment="1">
      <alignment horizontal="left" wrapText="1"/>
    </xf>
    <xf numFmtId="0" fontId="1" fillId="2" borderId="0" xfId="0" applyFont="1" applyFill="1" applyBorder="1"/>
    <xf numFmtId="0" fontId="10" fillId="2" borderId="0" xfId="0" applyFont="1" applyFill="1" applyAlignment="1">
      <alignment horizontal="center"/>
    </xf>
    <xf numFmtId="4" fontId="9" fillId="2" borderId="0" xfId="0" applyNumberFormat="1" applyFont="1" applyFill="1"/>
    <xf numFmtId="1" fontId="9" fillId="2" borderId="0" xfId="0" applyNumberFormat="1" applyFont="1" applyFill="1"/>
    <xf numFmtId="4" fontId="0" fillId="2" borderId="0" xfId="0" applyNumberFormat="1" applyFont="1" applyFill="1"/>
    <xf numFmtId="4" fontId="15" fillId="2" borderId="0" xfId="0" applyNumberFormat="1" applyFont="1" applyFill="1"/>
    <xf numFmtId="0" fontId="4" fillId="2" borderId="0" xfId="0" applyFont="1" applyFill="1"/>
    <xf numFmtId="1" fontId="0" fillId="2" borderId="0" xfId="0" applyNumberFormat="1" applyFill="1"/>
    <xf numFmtId="4" fontId="2" fillId="2" borderId="0" xfId="2" applyNumberFormat="1" applyFont="1" applyFill="1" applyBorder="1"/>
    <xf numFmtId="4" fontId="7" fillId="2" borderId="0" xfId="2" applyNumberFormat="1" applyFont="1" applyFill="1" applyBorder="1"/>
    <xf numFmtId="49" fontId="2" fillId="2" borderId="0" xfId="2" applyNumberFormat="1" applyFont="1" applyFill="1" applyBorder="1"/>
    <xf numFmtId="0" fontId="13" fillId="2" borderId="6" xfId="0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vertical="center" wrapText="1"/>
    </xf>
    <xf numFmtId="0" fontId="2" fillId="2" borderId="6" xfId="3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164" fontId="1" fillId="2" borderId="6" xfId="1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wrapText="1"/>
    </xf>
    <xf numFmtId="0" fontId="2" fillId="2" borderId="4" xfId="3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4" fontId="9" fillId="2" borderId="0" xfId="0" applyNumberFormat="1" applyFont="1" applyFill="1" applyAlignment="1">
      <alignment horizontal="left"/>
    </xf>
    <xf numFmtId="4" fontId="9" fillId="2" borderId="0" xfId="2" applyNumberFormat="1" applyFont="1" applyFill="1" applyAlignment="1">
      <alignment horizontal="center"/>
    </xf>
    <xf numFmtId="0" fontId="2" fillId="2" borderId="3" xfId="2" applyFont="1" applyFill="1" applyBorder="1" applyAlignment="1">
      <alignment horizontal="center"/>
    </xf>
    <xf numFmtId="0" fontId="24" fillId="2" borderId="0" xfId="0" applyFont="1" applyFill="1" applyAlignment="1">
      <alignment horizontal="center"/>
    </xf>
    <xf numFmtId="0" fontId="0" fillId="2" borderId="13" xfId="0" applyFill="1" applyBorder="1"/>
    <xf numFmtId="4" fontId="0" fillId="2" borderId="13" xfId="0" applyNumberFormat="1" applyFill="1" applyBorder="1" applyAlignment="1">
      <alignment horizontal="right"/>
    </xf>
    <xf numFmtId="0" fontId="0" fillId="2" borderId="0" xfId="0" applyFill="1" applyBorder="1"/>
    <xf numFmtId="4" fontId="0" fillId="2" borderId="0" xfId="0" applyNumberFormat="1" applyFill="1" applyBorder="1" applyAlignment="1">
      <alignment horizontal="right"/>
    </xf>
    <xf numFmtId="49" fontId="0" fillId="2" borderId="1" xfId="0" applyNumberFormat="1" applyFill="1" applyBorder="1" applyAlignment="1">
      <alignment horizontal="right"/>
    </xf>
    <xf numFmtId="0" fontId="24" fillId="2" borderId="0" xfId="0" applyFont="1" applyFill="1" applyAlignment="1">
      <alignment horizontal="center"/>
    </xf>
    <xf numFmtId="0" fontId="2" fillId="2" borderId="4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44" fontId="2" fillId="2" borderId="4" xfId="1" applyFont="1" applyFill="1" applyBorder="1" applyAlignment="1">
      <alignment horizontal="center" vertical="center" wrapText="1"/>
    </xf>
    <xf numFmtId="44" fontId="2" fillId="2" borderId="3" xfId="1" applyFont="1" applyFill="1" applyBorder="1" applyAlignment="1">
      <alignment horizontal="center" vertical="center" wrapText="1"/>
    </xf>
    <xf numFmtId="0" fontId="22" fillId="2" borderId="4" xfId="3" applyFont="1" applyFill="1" applyBorder="1" applyAlignment="1">
      <alignment horizontal="center" vertical="center" wrapText="1"/>
    </xf>
    <xf numFmtId="0" fontId="22" fillId="2" borderId="3" xfId="3" applyFont="1" applyFill="1" applyBorder="1" applyAlignment="1">
      <alignment horizontal="center" vertical="center" wrapText="1"/>
    </xf>
    <xf numFmtId="0" fontId="2" fillId="2" borderId="6" xfId="3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2" fillId="2" borderId="4" xfId="2" applyNumberFormat="1" applyFont="1" applyFill="1" applyBorder="1" applyAlignment="1">
      <alignment horizontal="center"/>
    </xf>
    <xf numFmtId="4" fontId="2" fillId="2" borderId="3" xfId="2" applyNumberFormat="1" applyFont="1" applyFill="1" applyBorder="1" applyAlignment="1">
      <alignment horizontal="center"/>
    </xf>
    <xf numFmtId="0" fontId="2" fillId="2" borderId="4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4" fontId="2" fillId="2" borderId="12" xfId="2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justify"/>
    </xf>
    <xf numFmtId="0" fontId="2" fillId="2" borderId="1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/>
    </xf>
    <xf numFmtId="0" fontId="2" fillId="2" borderId="10" xfId="2" applyFont="1" applyFill="1" applyBorder="1" applyAlignment="1">
      <alignment horizontal="center"/>
    </xf>
    <xf numFmtId="0" fontId="2" fillId="2" borderId="4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  <xf numFmtId="164" fontId="1" fillId="2" borderId="4" xfId="1" applyNumberFormat="1" applyFont="1" applyFill="1" applyBorder="1" applyAlignment="1">
      <alignment horizontal="center" vertical="center"/>
    </xf>
    <xf numFmtId="164" fontId="1" fillId="2" borderId="6" xfId="1" applyNumberFormat="1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" fontId="9" fillId="2" borderId="0" xfId="0" applyNumberFormat="1" applyFont="1" applyFill="1" applyAlignment="1">
      <alignment horizontal="left"/>
    </xf>
    <xf numFmtId="4" fontId="9" fillId="2" borderId="0" xfId="2" applyNumberFormat="1" applyFont="1" applyFill="1" applyAlignment="1">
      <alignment horizontal="center"/>
    </xf>
    <xf numFmtId="4" fontId="2" fillId="2" borderId="0" xfId="0" applyNumberFormat="1" applyFont="1" applyFill="1" applyAlignment="1">
      <alignment horizontal="left"/>
    </xf>
    <xf numFmtId="0" fontId="2" fillId="2" borderId="0" xfId="2" applyFont="1" applyFill="1" applyBorder="1" applyAlignment="1">
      <alignment horizontal="right" vertical="center"/>
    </xf>
    <xf numFmtId="4" fontId="9" fillId="2" borderId="0" xfId="2" applyNumberFormat="1" applyFont="1" applyFill="1" applyBorder="1" applyAlignment="1">
      <alignment horizontal="center" wrapText="1"/>
    </xf>
    <xf numFmtId="0" fontId="12" fillId="2" borderId="0" xfId="0" applyFont="1" applyFill="1" applyAlignment="1">
      <alignment horizontal="center" wrapText="1"/>
    </xf>
  </cellXfs>
  <cellStyles count="4">
    <cellStyle name="Currency" xfId="1" builtinId="4"/>
    <cellStyle name="Normal" xfId="0" builtinId="0"/>
    <cellStyle name="Normal_ord 03.2004" xfId="2"/>
    <cellStyle name="Normal_Sheet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123</xdr:row>
      <xdr:rowOff>0</xdr:rowOff>
    </xdr:from>
    <xdr:to>
      <xdr:col>13</xdr:col>
      <xdr:colOff>9525</xdr:colOff>
      <xdr:row>126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5" y="20726400"/>
          <a:ext cx="7239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82"/>
  <sheetViews>
    <sheetView tabSelected="1" topLeftCell="B79" zoomScaleNormal="100" workbookViewId="0">
      <selection activeCell="AG91" sqref="AG91"/>
    </sheetView>
  </sheetViews>
  <sheetFormatPr defaultRowHeight="15" x14ac:dyDescent="0.25"/>
  <cols>
    <col min="1" max="1" width="8.140625" style="1" customWidth="1"/>
    <col min="2" max="2" width="4" style="4" customWidth="1"/>
    <col min="3" max="3" width="18.28515625" style="1" customWidth="1"/>
    <col min="4" max="4" width="11.85546875" style="24" customWidth="1"/>
    <col min="5" max="5" width="10.5703125" style="129" customWidth="1"/>
    <col min="6" max="6" width="11.140625" style="1" customWidth="1"/>
    <col min="7" max="7" width="7.85546875" style="130" customWidth="1"/>
    <col min="8" max="8" width="10.28515625" style="1" customWidth="1"/>
    <col min="9" max="9" width="10.85546875" style="1" customWidth="1"/>
    <col min="10" max="10" width="9.85546875" style="1" hidden="1" customWidth="1"/>
    <col min="11" max="11" width="10.7109375" style="1" customWidth="1"/>
    <col min="12" max="12" width="10.7109375" style="1" hidden="1" customWidth="1"/>
    <col min="13" max="13" width="11.85546875" style="1" hidden="1" customWidth="1"/>
    <col min="14" max="14" width="10.85546875" style="1" customWidth="1"/>
    <col min="15" max="15" width="10" style="1" customWidth="1"/>
    <col min="16" max="16" width="9.28515625" style="1" customWidth="1"/>
    <col min="17" max="17" width="10.85546875" style="1" customWidth="1"/>
    <col min="18" max="18" width="11" style="24" customWidth="1"/>
    <col min="19" max="19" width="10.140625" style="1" hidden="1" customWidth="1"/>
    <col min="20" max="20" width="14.28515625" style="1" hidden="1" customWidth="1"/>
    <col min="21" max="21" width="10.42578125" style="1" hidden="1" customWidth="1"/>
    <col min="22" max="30" width="0" style="1" hidden="1" customWidth="1"/>
  </cols>
  <sheetData>
    <row r="2" spans="2:25" x14ac:dyDescent="0.25">
      <c r="C2" s="12" t="s">
        <v>22</v>
      </c>
      <c r="D2" s="6"/>
      <c r="E2" s="75"/>
      <c r="F2" s="5"/>
      <c r="G2" s="76"/>
      <c r="H2" s="5"/>
      <c r="I2" s="5"/>
      <c r="J2" s="5"/>
      <c r="K2" s="5"/>
      <c r="L2" s="5"/>
      <c r="M2" s="5"/>
      <c r="N2" s="5"/>
      <c r="O2" s="5"/>
      <c r="P2" s="5"/>
      <c r="Q2" s="5"/>
    </row>
    <row r="3" spans="2:25" x14ac:dyDescent="0.25">
      <c r="C3" s="12"/>
      <c r="D3" s="6"/>
      <c r="E3" s="75"/>
      <c r="F3" s="5"/>
      <c r="G3" s="76"/>
      <c r="H3" s="5"/>
      <c r="I3" s="5"/>
      <c r="J3" s="5"/>
      <c r="K3" s="5"/>
      <c r="L3" s="5"/>
      <c r="M3" s="5"/>
      <c r="N3" s="5"/>
      <c r="O3" s="5"/>
      <c r="P3" s="5"/>
      <c r="Q3" s="5"/>
    </row>
    <row r="4" spans="2:25" ht="17.25" customHeight="1" x14ac:dyDescent="0.25">
      <c r="B4" s="2"/>
      <c r="C4" s="3" t="s">
        <v>184</v>
      </c>
      <c r="D4" s="3"/>
      <c r="E4" s="77"/>
      <c r="F4" s="3"/>
      <c r="G4" s="78"/>
      <c r="H4" s="3"/>
      <c r="I4" s="3"/>
      <c r="J4" s="3"/>
      <c r="K4" s="3"/>
      <c r="L4" s="3"/>
      <c r="M4" s="3"/>
      <c r="N4" s="3"/>
      <c r="O4" s="3"/>
      <c r="P4" s="3"/>
      <c r="Q4" s="3"/>
      <c r="R4" s="6"/>
    </row>
    <row r="5" spans="2:25" ht="17.25" customHeight="1" x14ac:dyDescent="0.25">
      <c r="B5" s="2"/>
      <c r="C5" s="3"/>
      <c r="D5" s="3"/>
      <c r="E5" s="77"/>
      <c r="F5" s="3"/>
      <c r="G5" s="78"/>
      <c r="H5" s="3"/>
      <c r="I5" s="3"/>
      <c r="J5" s="3"/>
      <c r="K5" s="3"/>
      <c r="L5" s="3"/>
      <c r="M5" s="3"/>
      <c r="N5" s="3"/>
      <c r="O5" s="3"/>
      <c r="P5" s="3"/>
      <c r="Q5" s="3"/>
      <c r="R5" s="6"/>
    </row>
    <row r="6" spans="2:25" ht="17.25" customHeight="1" x14ac:dyDescent="0.25">
      <c r="B6" s="2"/>
      <c r="C6" s="3"/>
      <c r="D6" s="3"/>
      <c r="E6" s="77"/>
      <c r="F6" s="3"/>
      <c r="G6" s="78"/>
      <c r="H6" s="3"/>
      <c r="I6" s="3"/>
      <c r="J6" s="3"/>
      <c r="K6" s="3"/>
      <c r="L6" s="3"/>
      <c r="M6" s="3"/>
      <c r="N6" s="3"/>
      <c r="O6" s="3"/>
      <c r="P6" s="3"/>
      <c r="Q6" s="3"/>
      <c r="R6" s="6"/>
    </row>
    <row r="7" spans="2:25" s="1" customFormat="1" ht="21" customHeight="1" x14ac:dyDescent="0.25">
      <c r="B7" s="181" t="s">
        <v>21</v>
      </c>
      <c r="C7" s="182" t="s">
        <v>20</v>
      </c>
      <c r="D7" s="183" t="s">
        <v>19</v>
      </c>
      <c r="E7" s="183"/>
      <c r="F7" s="184"/>
      <c r="G7" s="79" t="s">
        <v>52</v>
      </c>
      <c r="H7" s="80"/>
      <c r="I7" s="81" t="s">
        <v>34</v>
      </c>
      <c r="J7" s="81" t="s">
        <v>51</v>
      </c>
      <c r="K7" s="81" t="s">
        <v>51</v>
      </c>
      <c r="L7" s="131"/>
      <c r="M7" s="82" t="s">
        <v>17</v>
      </c>
      <c r="N7" s="81" t="s">
        <v>51</v>
      </c>
      <c r="O7" s="179" t="s">
        <v>18</v>
      </c>
      <c r="P7" s="25" t="s">
        <v>26</v>
      </c>
      <c r="Q7" s="56" t="s">
        <v>54</v>
      </c>
      <c r="R7" s="25" t="s">
        <v>55</v>
      </c>
      <c r="S7" s="83" t="s">
        <v>57</v>
      </c>
    </row>
    <row r="8" spans="2:25" s="1" customFormat="1" ht="18.75" customHeight="1" x14ac:dyDescent="0.4">
      <c r="B8" s="181"/>
      <c r="C8" s="182"/>
      <c r="D8" s="185" t="s">
        <v>16</v>
      </c>
      <c r="E8" s="189" t="s">
        <v>15</v>
      </c>
      <c r="F8" s="175" t="s">
        <v>14</v>
      </c>
      <c r="G8" s="84" t="s">
        <v>37</v>
      </c>
      <c r="H8" s="85" t="s">
        <v>53</v>
      </c>
      <c r="I8" s="86" t="s">
        <v>33</v>
      </c>
      <c r="J8" s="87" t="s">
        <v>42</v>
      </c>
      <c r="K8" s="87" t="s">
        <v>42</v>
      </c>
      <c r="L8" s="132"/>
      <c r="M8" s="82"/>
      <c r="N8" s="87" t="s">
        <v>42</v>
      </c>
      <c r="O8" s="179"/>
      <c r="P8" s="57" t="s">
        <v>185</v>
      </c>
      <c r="Q8" s="58" t="s">
        <v>12</v>
      </c>
      <c r="R8" s="26" t="s">
        <v>56</v>
      </c>
      <c r="S8" s="88" t="s">
        <v>40</v>
      </c>
    </row>
    <row r="9" spans="2:25" s="1" customFormat="1" ht="18" customHeight="1" x14ac:dyDescent="0.25">
      <c r="B9" s="181"/>
      <c r="C9" s="182"/>
      <c r="D9" s="186"/>
      <c r="E9" s="190"/>
      <c r="F9" s="176"/>
      <c r="G9" s="89" t="s">
        <v>38</v>
      </c>
      <c r="H9" s="90"/>
      <c r="I9" s="91" t="s">
        <v>32</v>
      </c>
      <c r="J9" s="92" t="s">
        <v>183</v>
      </c>
      <c r="K9" s="92" t="s">
        <v>128</v>
      </c>
      <c r="L9" s="133"/>
      <c r="M9" s="82" t="s">
        <v>29</v>
      </c>
      <c r="N9" s="92" t="s">
        <v>186</v>
      </c>
      <c r="O9" s="179"/>
      <c r="P9" s="59">
        <v>2021</v>
      </c>
      <c r="Q9" s="150" t="s">
        <v>13</v>
      </c>
      <c r="R9" s="27" t="s">
        <v>12</v>
      </c>
      <c r="S9" s="93" t="s">
        <v>31</v>
      </c>
    </row>
    <row r="10" spans="2:25" s="1" customFormat="1" x14ac:dyDescent="0.25">
      <c r="B10" s="180">
        <v>1</v>
      </c>
      <c r="C10" s="177" t="s">
        <v>49</v>
      </c>
      <c r="D10" s="38">
        <v>89772</v>
      </c>
      <c r="E10" s="94">
        <v>44469</v>
      </c>
      <c r="F10" s="28">
        <v>29341.73</v>
      </c>
      <c r="G10" s="96">
        <v>1088</v>
      </c>
      <c r="H10" s="94">
        <v>44480</v>
      </c>
      <c r="I10" s="28">
        <v>29341.73</v>
      </c>
      <c r="J10" s="28"/>
      <c r="K10" s="28">
        <v>29341.73</v>
      </c>
      <c r="L10" s="28"/>
      <c r="M10" s="28"/>
      <c r="N10" s="28"/>
      <c r="O10" s="28"/>
      <c r="P10" s="28"/>
      <c r="Q10" s="28">
        <f t="shared" ref="Q10:Q16" si="0">F10-O10-R10</f>
        <v>29341.73</v>
      </c>
      <c r="R10" s="28">
        <v>0</v>
      </c>
      <c r="S10" s="38"/>
    </row>
    <row r="11" spans="2:25" s="1" customFormat="1" x14ac:dyDescent="0.25">
      <c r="B11" s="180"/>
      <c r="C11" s="178"/>
      <c r="D11" s="38">
        <v>89771</v>
      </c>
      <c r="E11" s="94">
        <v>44469</v>
      </c>
      <c r="F11" s="28">
        <v>263.5</v>
      </c>
      <c r="G11" s="96">
        <v>1089</v>
      </c>
      <c r="H11" s="94">
        <v>44480</v>
      </c>
      <c r="I11" s="28">
        <v>263.5</v>
      </c>
      <c r="J11" s="28"/>
      <c r="K11" s="28">
        <v>263.5</v>
      </c>
      <c r="L11" s="28"/>
      <c r="M11" s="28"/>
      <c r="N11" s="28"/>
      <c r="O11" s="28"/>
      <c r="P11" s="28"/>
      <c r="Q11" s="28">
        <f t="shared" si="0"/>
        <v>263.5</v>
      </c>
      <c r="R11" s="28">
        <v>0</v>
      </c>
      <c r="S11" s="38"/>
      <c r="T11" s="152" t="s">
        <v>105</v>
      </c>
      <c r="U11" s="153">
        <v>263.5</v>
      </c>
    </row>
    <row r="12" spans="2:25" s="1" customFormat="1" x14ac:dyDescent="0.25">
      <c r="B12" s="180"/>
      <c r="C12" s="178"/>
      <c r="D12" s="38">
        <v>89795</v>
      </c>
      <c r="E12" s="94">
        <v>44469</v>
      </c>
      <c r="F12" s="38">
        <v>29707.56</v>
      </c>
      <c r="G12" s="96">
        <v>1090</v>
      </c>
      <c r="H12" s="94">
        <v>44480</v>
      </c>
      <c r="I12" s="38">
        <v>29707.56</v>
      </c>
      <c r="J12" s="38"/>
      <c r="K12" s="38">
        <v>29707.56</v>
      </c>
      <c r="L12" s="38"/>
      <c r="M12" s="38"/>
      <c r="N12" s="38"/>
      <c r="O12" s="38"/>
      <c r="P12" s="38"/>
      <c r="Q12" s="28">
        <f t="shared" si="0"/>
        <v>29707.56</v>
      </c>
      <c r="R12" s="28">
        <v>0</v>
      </c>
      <c r="S12" s="38"/>
      <c r="T12" s="152" t="s">
        <v>106</v>
      </c>
      <c r="U12" s="153">
        <v>1480.51</v>
      </c>
    </row>
    <row r="13" spans="2:25" s="1" customFormat="1" x14ac:dyDescent="0.25">
      <c r="B13" s="180"/>
      <c r="C13" s="178"/>
      <c r="D13" s="38">
        <v>89813</v>
      </c>
      <c r="E13" s="94">
        <v>44469</v>
      </c>
      <c r="F13" s="38">
        <v>5796.41</v>
      </c>
      <c r="G13" s="96">
        <v>1107</v>
      </c>
      <c r="H13" s="94">
        <v>44481</v>
      </c>
      <c r="I13" s="38">
        <v>5796.41</v>
      </c>
      <c r="J13" s="38"/>
      <c r="K13" s="38">
        <v>5796.41</v>
      </c>
      <c r="L13" s="38"/>
      <c r="M13" s="38"/>
      <c r="N13" s="38"/>
      <c r="O13" s="38"/>
      <c r="P13" s="38"/>
      <c r="Q13" s="28">
        <f t="shared" si="0"/>
        <v>5796.41</v>
      </c>
      <c r="R13" s="28">
        <v>0</v>
      </c>
      <c r="S13" s="38"/>
      <c r="T13" s="152" t="s">
        <v>107</v>
      </c>
      <c r="U13" s="153">
        <v>50064.43</v>
      </c>
    </row>
    <row r="14" spans="2:25" s="1" customFormat="1" x14ac:dyDescent="0.25">
      <c r="B14" s="180"/>
      <c r="C14" s="178"/>
      <c r="D14" s="38">
        <v>89814</v>
      </c>
      <c r="E14" s="94">
        <v>44469</v>
      </c>
      <c r="F14" s="38">
        <v>454.21</v>
      </c>
      <c r="G14" s="96">
        <v>1108</v>
      </c>
      <c r="H14" s="94">
        <v>44481</v>
      </c>
      <c r="I14" s="38">
        <v>454.21</v>
      </c>
      <c r="J14" s="38"/>
      <c r="K14" s="38">
        <v>454.21</v>
      </c>
      <c r="L14" s="38"/>
      <c r="M14" s="38"/>
      <c r="N14" s="38"/>
      <c r="O14" s="38"/>
      <c r="P14" s="38"/>
      <c r="Q14" s="28">
        <f t="shared" si="0"/>
        <v>454.21</v>
      </c>
      <c r="R14" s="28">
        <v>0</v>
      </c>
      <c r="S14" s="38"/>
      <c r="T14" s="152" t="s">
        <v>108</v>
      </c>
      <c r="U14" s="153">
        <v>12135.58</v>
      </c>
    </row>
    <row r="15" spans="2:25" s="1" customFormat="1" x14ac:dyDescent="0.25">
      <c r="B15" s="180"/>
      <c r="C15" s="178"/>
      <c r="D15" s="38">
        <v>101607</v>
      </c>
      <c r="E15" s="94">
        <v>44469</v>
      </c>
      <c r="F15" s="38">
        <v>3281.92</v>
      </c>
      <c r="G15" s="96">
        <v>1111</v>
      </c>
      <c r="H15" s="94">
        <v>44482</v>
      </c>
      <c r="I15" s="38">
        <v>3281.92</v>
      </c>
      <c r="J15" s="38"/>
      <c r="K15" s="38">
        <v>3281.92</v>
      </c>
      <c r="L15" s="38"/>
      <c r="M15" s="38"/>
      <c r="N15" s="38"/>
      <c r="O15" s="38"/>
      <c r="P15" s="38"/>
      <c r="Q15" s="28">
        <f t="shared" si="0"/>
        <v>3281.92</v>
      </c>
      <c r="R15" s="28">
        <v>0</v>
      </c>
      <c r="S15" s="38"/>
      <c r="T15" s="152" t="s">
        <v>109</v>
      </c>
      <c r="U15" s="153">
        <v>2516.42</v>
      </c>
      <c r="W15" s="153">
        <v>1612.46</v>
      </c>
      <c r="X15" s="152" t="s">
        <v>159</v>
      </c>
      <c r="Y15" s="152" t="s">
        <v>141</v>
      </c>
    </row>
    <row r="16" spans="2:25" s="1" customFormat="1" x14ac:dyDescent="0.25">
      <c r="B16" s="180"/>
      <c r="C16" s="73"/>
      <c r="D16" s="38">
        <v>101639</v>
      </c>
      <c r="E16" s="94">
        <v>44469</v>
      </c>
      <c r="F16" s="38">
        <v>1612.46</v>
      </c>
      <c r="G16" s="96">
        <v>1118</v>
      </c>
      <c r="H16" s="94">
        <v>44482</v>
      </c>
      <c r="I16" s="38">
        <v>1612.46</v>
      </c>
      <c r="J16" s="38"/>
      <c r="K16" s="38">
        <v>1612.46</v>
      </c>
      <c r="L16" s="38"/>
      <c r="M16" s="38"/>
      <c r="N16" s="38"/>
      <c r="O16" s="38"/>
      <c r="P16" s="38"/>
      <c r="Q16" s="28">
        <f t="shared" si="0"/>
        <v>1612.46</v>
      </c>
      <c r="R16" s="28">
        <v>0</v>
      </c>
      <c r="S16" s="38"/>
      <c r="T16" s="152" t="s">
        <v>110</v>
      </c>
      <c r="U16" s="153">
        <v>2321.75</v>
      </c>
      <c r="W16" s="153">
        <v>3281.92</v>
      </c>
      <c r="X16" s="152" t="s">
        <v>160</v>
      </c>
      <c r="Y16" s="152" t="s">
        <v>141</v>
      </c>
    </row>
    <row r="17" spans="2:25" s="1" customFormat="1" x14ac:dyDescent="0.25">
      <c r="B17" s="180"/>
      <c r="C17" s="73"/>
      <c r="D17" s="38">
        <v>101756</v>
      </c>
      <c r="E17" s="94">
        <v>44498</v>
      </c>
      <c r="F17" s="28">
        <v>263.5</v>
      </c>
      <c r="G17" s="96">
        <v>1154</v>
      </c>
      <c r="H17" s="94">
        <v>44511</v>
      </c>
      <c r="I17" s="28">
        <v>263.5</v>
      </c>
      <c r="J17" s="28"/>
      <c r="K17" s="28"/>
      <c r="L17" s="28"/>
      <c r="M17" s="28"/>
      <c r="N17" s="28">
        <v>263.5</v>
      </c>
      <c r="O17" s="28"/>
      <c r="P17" s="28"/>
      <c r="Q17" s="28">
        <f t="shared" ref="Q17:Q24" si="1">F17-O17-R17</f>
        <v>0</v>
      </c>
      <c r="R17" s="28">
        <v>263.5</v>
      </c>
      <c r="S17" s="38"/>
      <c r="W17" s="153">
        <v>5796.41</v>
      </c>
      <c r="X17" s="152" t="s">
        <v>161</v>
      </c>
      <c r="Y17" s="152" t="s">
        <v>141</v>
      </c>
    </row>
    <row r="18" spans="2:25" s="1" customFormat="1" x14ac:dyDescent="0.25">
      <c r="B18" s="180"/>
      <c r="C18" s="137"/>
      <c r="D18" s="38">
        <v>101667</v>
      </c>
      <c r="E18" s="94">
        <v>44498</v>
      </c>
      <c r="F18" s="28">
        <v>762.84</v>
      </c>
      <c r="G18" s="96">
        <v>1121</v>
      </c>
      <c r="H18" s="94">
        <v>44502</v>
      </c>
      <c r="I18" s="28">
        <v>762.84</v>
      </c>
      <c r="J18" s="28"/>
      <c r="K18" s="28"/>
      <c r="L18" s="28"/>
      <c r="M18" s="28"/>
      <c r="N18" s="28">
        <v>762.84</v>
      </c>
      <c r="O18" s="28"/>
      <c r="P18" s="28"/>
      <c r="Q18" s="28">
        <f t="shared" si="1"/>
        <v>762.84</v>
      </c>
      <c r="R18" s="28">
        <v>0</v>
      </c>
      <c r="S18" s="38"/>
      <c r="W18" s="153">
        <v>29707.56</v>
      </c>
      <c r="X18" s="152" t="s">
        <v>162</v>
      </c>
      <c r="Y18" s="152" t="s">
        <v>141</v>
      </c>
    </row>
    <row r="19" spans="2:25" s="1" customFormat="1" hidden="1" x14ac:dyDescent="0.25">
      <c r="B19" s="180"/>
      <c r="C19" s="137"/>
      <c r="D19" s="38"/>
      <c r="E19" s="94"/>
      <c r="F19" s="28"/>
      <c r="G19" s="96"/>
      <c r="H19" s="94"/>
      <c r="I19" s="28"/>
      <c r="J19" s="28"/>
      <c r="K19" s="28"/>
      <c r="L19" s="28"/>
      <c r="M19" s="28"/>
      <c r="N19" s="28"/>
      <c r="O19" s="28"/>
      <c r="P19" s="28"/>
      <c r="Q19" s="28">
        <f t="shared" si="1"/>
        <v>0</v>
      </c>
      <c r="R19" s="28">
        <v>0</v>
      </c>
      <c r="S19" s="38"/>
      <c r="W19" s="153">
        <v>29341.73</v>
      </c>
      <c r="X19" s="152" t="s">
        <v>163</v>
      </c>
      <c r="Y19" s="152" t="s">
        <v>141</v>
      </c>
    </row>
    <row r="20" spans="2:25" s="1" customFormat="1" hidden="1" x14ac:dyDescent="0.25">
      <c r="B20" s="180"/>
      <c r="C20" s="73"/>
      <c r="D20" s="38"/>
      <c r="E20" s="94"/>
      <c r="F20" s="38"/>
      <c r="G20" s="96"/>
      <c r="H20" s="94"/>
      <c r="I20" s="38"/>
      <c r="J20" s="38"/>
      <c r="K20" s="38"/>
      <c r="L20" s="38"/>
      <c r="M20" s="38"/>
      <c r="N20" s="38"/>
      <c r="O20" s="38"/>
      <c r="P20" s="38"/>
      <c r="Q20" s="28">
        <f t="shared" si="1"/>
        <v>0</v>
      </c>
      <c r="R20" s="28">
        <v>0</v>
      </c>
      <c r="S20" s="38"/>
      <c r="W20" s="153">
        <v>263.5</v>
      </c>
      <c r="X20" s="152" t="s">
        <v>164</v>
      </c>
      <c r="Y20" s="152" t="s">
        <v>141</v>
      </c>
    </row>
    <row r="21" spans="2:25" s="1" customFormat="1" hidden="1" x14ac:dyDescent="0.25">
      <c r="B21" s="180"/>
      <c r="C21" s="139"/>
      <c r="D21" s="38"/>
      <c r="E21" s="94"/>
      <c r="F21" s="38"/>
      <c r="G21" s="96"/>
      <c r="H21" s="94"/>
      <c r="I21" s="38"/>
      <c r="J21" s="38"/>
      <c r="K21" s="38"/>
      <c r="L21" s="38"/>
      <c r="M21" s="38"/>
      <c r="N21" s="38"/>
      <c r="O21" s="38"/>
      <c r="P21" s="38"/>
      <c r="Q21" s="28">
        <f t="shared" si="1"/>
        <v>0</v>
      </c>
      <c r="R21" s="28">
        <v>0</v>
      </c>
      <c r="S21" s="38"/>
      <c r="W21" s="153">
        <v>454.21</v>
      </c>
      <c r="X21" s="152" t="s">
        <v>165</v>
      </c>
      <c r="Y21" s="152" t="s">
        <v>141</v>
      </c>
    </row>
    <row r="22" spans="2:25" s="1" customFormat="1" hidden="1" x14ac:dyDescent="0.25">
      <c r="B22" s="180"/>
      <c r="C22" s="139"/>
      <c r="D22" s="38"/>
      <c r="E22" s="94"/>
      <c r="F22" s="38"/>
      <c r="G22" s="96"/>
      <c r="H22" s="94"/>
      <c r="I22" s="38"/>
      <c r="J22" s="38"/>
      <c r="K22" s="38"/>
      <c r="L22" s="38"/>
      <c r="M22" s="38"/>
      <c r="N22" s="38"/>
      <c r="O22" s="38"/>
      <c r="P22" s="38"/>
      <c r="Q22" s="28">
        <f t="shared" si="1"/>
        <v>0</v>
      </c>
      <c r="R22" s="28">
        <v>0</v>
      </c>
      <c r="S22" s="38"/>
    </row>
    <row r="23" spans="2:25" s="1" customFormat="1" hidden="1" x14ac:dyDescent="0.25">
      <c r="B23" s="180"/>
      <c r="C23" s="140"/>
      <c r="D23" s="38"/>
      <c r="E23" s="94"/>
      <c r="F23" s="38"/>
      <c r="G23" s="96"/>
      <c r="H23" s="94"/>
      <c r="I23" s="38"/>
      <c r="J23" s="38"/>
      <c r="K23" s="38"/>
      <c r="L23" s="38"/>
      <c r="M23" s="38"/>
      <c r="N23" s="38"/>
      <c r="O23" s="38"/>
      <c r="P23" s="38"/>
      <c r="Q23" s="28">
        <f t="shared" si="1"/>
        <v>0</v>
      </c>
      <c r="R23" s="28">
        <v>0</v>
      </c>
      <c r="S23" s="38"/>
    </row>
    <row r="24" spans="2:25" s="1" customFormat="1" hidden="1" x14ac:dyDescent="0.25">
      <c r="B24" s="180"/>
      <c r="C24" s="140"/>
      <c r="D24" s="38"/>
      <c r="E24" s="94"/>
      <c r="F24" s="38"/>
      <c r="G24" s="96"/>
      <c r="H24" s="94"/>
      <c r="I24" s="38"/>
      <c r="J24" s="38"/>
      <c r="K24" s="38"/>
      <c r="L24" s="38"/>
      <c r="M24" s="38"/>
      <c r="N24" s="38"/>
      <c r="O24" s="38"/>
      <c r="P24" s="38"/>
      <c r="Q24" s="28">
        <f t="shared" si="1"/>
        <v>0</v>
      </c>
      <c r="R24" s="28">
        <v>0</v>
      </c>
      <c r="S24" s="38"/>
    </row>
    <row r="25" spans="2:25" s="1" customFormat="1" x14ac:dyDescent="0.25">
      <c r="B25" s="180"/>
      <c r="C25" s="8" t="s">
        <v>5</v>
      </c>
      <c r="D25" s="39"/>
      <c r="E25" s="98"/>
      <c r="F25" s="99">
        <f>SUM(F10:F24)</f>
        <v>71484.13</v>
      </c>
      <c r="G25" s="99"/>
      <c r="H25" s="99"/>
      <c r="I25" s="99">
        <f t="shared" ref="I25:R25" si="2">SUM(I10:I24)</f>
        <v>71484.13</v>
      </c>
      <c r="J25" s="99">
        <f t="shared" si="2"/>
        <v>0</v>
      </c>
      <c r="K25" s="99">
        <f t="shared" si="2"/>
        <v>70457.790000000008</v>
      </c>
      <c r="L25" s="99">
        <f t="shared" si="2"/>
        <v>0</v>
      </c>
      <c r="M25" s="99">
        <f t="shared" si="2"/>
        <v>0</v>
      </c>
      <c r="N25" s="99">
        <f t="shared" si="2"/>
        <v>1026.3400000000001</v>
      </c>
      <c r="O25" s="99">
        <f t="shared" si="2"/>
        <v>0</v>
      </c>
      <c r="P25" s="99">
        <f t="shared" si="2"/>
        <v>0</v>
      </c>
      <c r="Q25" s="99">
        <f t="shared" si="2"/>
        <v>71220.63</v>
      </c>
      <c r="R25" s="99">
        <f t="shared" si="2"/>
        <v>263.5</v>
      </c>
      <c r="S25" s="99">
        <f>SUM(S10:S20)</f>
        <v>0</v>
      </c>
    </row>
    <row r="26" spans="2:25" s="1" customFormat="1" x14ac:dyDescent="0.25">
      <c r="B26" s="191">
        <v>2</v>
      </c>
      <c r="C26" s="194" t="s">
        <v>27</v>
      </c>
      <c r="D26" s="156" t="s">
        <v>172</v>
      </c>
      <c r="E26" s="94">
        <v>44469</v>
      </c>
      <c r="F26" s="28">
        <v>1480.51</v>
      </c>
      <c r="G26" s="95">
        <v>1076</v>
      </c>
      <c r="H26" s="94">
        <v>44477</v>
      </c>
      <c r="I26" s="28">
        <v>1480.51</v>
      </c>
      <c r="J26" s="28"/>
      <c r="K26" s="28">
        <v>1480.51</v>
      </c>
      <c r="L26" s="28"/>
      <c r="M26" s="28"/>
      <c r="N26" s="28"/>
      <c r="O26" s="28"/>
      <c r="P26" s="28"/>
      <c r="Q26" s="28">
        <f t="shared" ref="Q26:Q29" si="3">F26-O26-R26</f>
        <v>1480.51</v>
      </c>
      <c r="R26" s="28">
        <v>0</v>
      </c>
      <c r="S26" s="28"/>
      <c r="T26" s="152" t="s">
        <v>119</v>
      </c>
      <c r="U26" s="153">
        <v>7258.38</v>
      </c>
    </row>
    <row r="27" spans="2:25" s="1" customFormat="1" x14ac:dyDescent="0.25">
      <c r="B27" s="192"/>
      <c r="C27" s="194"/>
      <c r="D27" s="40">
        <v>2400614</v>
      </c>
      <c r="E27" s="94">
        <v>44469</v>
      </c>
      <c r="F27" s="28">
        <v>7149.38</v>
      </c>
      <c r="G27" s="95">
        <v>1083</v>
      </c>
      <c r="H27" s="94">
        <v>44477</v>
      </c>
      <c r="I27" s="28">
        <v>7117.32</v>
      </c>
      <c r="J27" s="28"/>
      <c r="K27" s="28">
        <v>7117.32</v>
      </c>
      <c r="L27" s="28"/>
      <c r="M27" s="28"/>
      <c r="N27" s="28"/>
      <c r="O27" s="28">
        <v>32.06</v>
      </c>
      <c r="P27" s="28"/>
      <c r="Q27" s="28">
        <f t="shared" si="3"/>
        <v>7117.32</v>
      </c>
      <c r="R27" s="28">
        <v>0</v>
      </c>
      <c r="S27" s="28"/>
      <c r="T27" s="152" t="s">
        <v>120</v>
      </c>
      <c r="U27" s="153">
        <v>108727.38</v>
      </c>
      <c r="W27" s="153">
        <v>1480.51</v>
      </c>
      <c r="X27" s="152" t="s">
        <v>172</v>
      </c>
      <c r="Y27" s="152" t="s">
        <v>141</v>
      </c>
    </row>
    <row r="28" spans="2:25" s="1" customFormat="1" x14ac:dyDescent="0.25">
      <c r="B28" s="192"/>
      <c r="C28" s="71"/>
      <c r="D28" s="40">
        <v>2400613</v>
      </c>
      <c r="E28" s="94">
        <v>44469</v>
      </c>
      <c r="F28" s="28">
        <v>93580.67</v>
      </c>
      <c r="G28" s="95">
        <v>1084</v>
      </c>
      <c r="H28" s="94">
        <v>44477</v>
      </c>
      <c r="I28" s="28">
        <v>93580.67</v>
      </c>
      <c r="J28" s="28"/>
      <c r="K28" s="28">
        <v>93580.67</v>
      </c>
      <c r="L28" s="28"/>
      <c r="M28" s="28"/>
      <c r="N28" s="28"/>
      <c r="O28" s="28"/>
      <c r="P28" s="28"/>
      <c r="Q28" s="28">
        <f t="shared" si="3"/>
        <v>93580.67</v>
      </c>
      <c r="R28" s="28">
        <v>0</v>
      </c>
      <c r="S28" s="28"/>
      <c r="W28" s="153">
        <v>8010.91</v>
      </c>
      <c r="X28" s="152" t="s">
        <v>173</v>
      </c>
      <c r="Y28" s="152" t="s">
        <v>141</v>
      </c>
    </row>
    <row r="29" spans="2:25" s="1" customFormat="1" x14ac:dyDescent="0.25">
      <c r="B29" s="192"/>
      <c r="C29" s="134"/>
      <c r="D29" s="40">
        <v>1201004</v>
      </c>
      <c r="E29" s="94">
        <v>44469</v>
      </c>
      <c r="F29" s="28">
        <v>8010.91</v>
      </c>
      <c r="G29" s="96">
        <v>1115</v>
      </c>
      <c r="H29" s="94">
        <v>44482</v>
      </c>
      <c r="I29" s="28">
        <v>8010.91</v>
      </c>
      <c r="J29" s="28"/>
      <c r="K29" s="28">
        <v>8010.91</v>
      </c>
      <c r="L29" s="28"/>
      <c r="M29" s="28"/>
      <c r="N29" s="28"/>
      <c r="O29" s="28"/>
      <c r="P29" s="28"/>
      <c r="Q29" s="28">
        <f t="shared" si="3"/>
        <v>8010.91</v>
      </c>
      <c r="R29" s="28">
        <v>0</v>
      </c>
      <c r="S29" s="28"/>
      <c r="W29" s="153">
        <v>93580.67</v>
      </c>
      <c r="X29" s="152" t="s">
        <v>174</v>
      </c>
      <c r="Y29" s="152" t="s">
        <v>141</v>
      </c>
    </row>
    <row r="30" spans="2:25" s="1" customFormat="1" x14ac:dyDescent="0.25">
      <c r="B30" s="192"/>
      <c r="C30" s="134"/>
      <c r="D30" s="40">
        <v>2400619</v>
      </c>
      <c r="E30" s="94">
        <v>44500</v>
      </c>
      <c r="F30" s="28">
        <v>6674.9</v>
      </c>
      <c r="G30" s="95">
        <v>1129</v>
      </c>
      <c r="H30" s="94">
        <v>44508</v>
      </c>
      <c r="I30" s="28">
        <v>6546.66</v>
      </c>
      <c r="J30" s="28"/>
      <c r="K30" s="28"/>
      <c r="L30" s="28"/>
      <c r="M30" s="28"/>
      <c r="N30" s="28">
        <v>6546.66</v>
      </c>
      <c r="O30" s="28">
        <v>128.24</v>
      </c>
      <c r="P30" s="28"/>
      <c r="Q30" s="28">
        <f t="shared" ref="Q30:Q32" si="4">F30-O30-R30</f>
        <v>6546.66</v>
      </c>
      <c r="R30" s="28">
        <v>0</v>
      </c>
      <c r="S30" s="28"/>
      <c r="W30" s="153">
        <v>7117.32</v>
      </c>
      <c r="X30" s="152" t="s">
        <v>175</v>
      </c>
      <c r="Y30" s="152" t="s">
        <v>141</v>
      </c>
    </row>
    <row r="31" spans="2:25" s="1" customFormat="1" hidden="1" x14ac:dyDescent="0.25">
      <c r="B31" s="192"/>
      <c r="C31" s="134"/>
      <c r="D31" s="40"/>
      <c r="E31" s="94"/>
      <c r="F31" s="28"/>
      <c r="G31" s="95"/>
      <c r="H31" s="94"/>
      <c r="I31" s="28"/>
      <c r="J31" s="28"/>
      <c r="K31" s="28"/>
      <c r="L31" s="28"/>
      <c r="M31" s="28"/>
      <c r="N31" s="28"/>
      <c r="O31" s="28"/>
      <c r="P31" s="28"/>
      <c r="Q31" s="28">
        <f t="shared" si="4"/>
        <v>0</v>
      </c>
      <c r="R31" s="28">
        <v>0</v>
      </c>
      <c r="S31" s="28"/>
    </row>
    <row r="32" spans="2:25" s="1" customFormat="1" hidden="1" x14ac:dyDescent="0.25">
      <c r="B32" s="192"/>
      <c r="C32" s="141"/>
      <c r="D32" s="40"/>
      <c r="E32" s="94"/>
      <c r="F32" s="28"/>
      <c r="G32" s="96"/>
      <c r="H32" s="94"/>
      <c r="I32" s="28"/>
      <c r="J32" s="28"/>
      <c r="K32" s="28"/>
      <c r="L32" s="28"/>
      <c r="M32" s="28"/>
      <c r="N32" s="28"/>
      <c r="O32" s="28"/>
      <c r="P32" s="28"/>
      <c r="Q32" s="28">
        <f t="shared" si="4"/>
        <v>0</v>
      </c>
      <c r="R32" s="28">
        <v>0</v>
      </c>
      <c r="S32" s="28"/>
    </row>
    <row r="33" spans="2:25" s="1" customFormat="1" x14ac:dyDescent="0.25">
      <c r="B33" s="193"/>
      <c r="C33" s="21" t="s">
        <v>5</v>
      </c>
      <c r="D33" s="41"/>
      <c r="F33" s="29">
        <f>SUM(F26:F32)</f>
        <v>116896.37</v>
      </c>
      <c r="G33" s="29"/>
      <c r="H33" s="29"/>
      <c r="I33" s="29">
        <f t="shared" ref="I33:R33" si="5">SUM(I26:I32)</f>
        <v>116736.07</v>
      </c>
      <c r="J33" s="29"/>
      <c r="K33" s="29">
        <f t="shared" si="5"/>
        <v>110189.41</v>
      </c>
      <c r="L33" s="29">
        <f t="shared" si="5"/>
        <v>0</v>
      </c>
      <c r="M33" s="29">
        <f t="shared" si="5"/>
        <v>0</v>
      </c>
      <c r="N33" s="29">
        <f t="shared" si="5"/>
        <v>6546.66</v>
      </c>
      <c r="O33" s="29">
        <f t="shared" si="5"/>
        <v>160.30000000000001</v>
      </c>
      <c r="P33" s="29">
        <f t="shared" si="5"/>
        <v>0</v>
      </c>
      <c r="Q33" s="29">
        <f t="shared" si="5"/>
        <v>116736.07</v>
      </c>
      <c r="R33" s="29">
        <f t="shared" si="5"/>
        <v>0</v>
      </c>
      <c r="S33" s="29">
        <f>SUM(S26:S27)</f>
        <v>0</v>
      </c>
    </row>
    <row r="34" spans="2:25" s="1" customFormat="1" x14ac:dyDescent="0.25">
      <c r="B34" s="187">
        <v>3</v>
      </c>
      <c r="C34" s="167" t="s">
        <v>11</v>
      </c>
      <c r="D34" s="42">
        <v>320210561</v>
      </c>
      <c r="E34" s="94">
        <v>44439</v>
      </c>
      <c r="F34" s="30">
        <v>83506.94</v>
      </c>
      <c r="G34" s="100">
        <v>1062</v>
      </c>
      <c r="H34" s="94">
        <v>44453</v>
      </c>
      <c r="I34" s="30">
        <v>83506.94</v>
      </c>
      <c r="J34" s="30"/>
      <c r="K34" s="30"/>
      <c r="L34" s="30"/>
      <c r="M34" s="29"/>
      <c r="N34" s="30">
        <v>83506.94</v>
      </c>
      <c r="O34" s="29"/>
      <c r="P34" s="30">
        <v>49471.33</v>
      </c>
      <c r="Q34" s="30">
        <v>34035.61</v>
      </c>
      <c r="R34" s="30">
        <v>0</v>
      </c>
      <c r="S34" s="29"/>
    </row>
    <row r="35" spans="2:25" s="1" customFormat="1" x14ac:dyDescent="0.25">
      <c r="B35" s="188"/>
      <c r="C35" s="168"/>
      <c r="D35" s="42">
        <v>320210640</v>
      </c>
      <c r="E35" s="94">
        <v>44469</v>
      </c>
      <c r="F35" s="30">
        <v>2112.3200000000002</v>
      </c>
      <c r="G35" s="96">
        <v>1117</v>
      </c>
      <c r="H35" s="94">
        <v>44482</v>
      </c>
      <c r="I35" s="30">
        <v>2112.3200000000002</v>
      </c>
      <c r="J35" s="30"/>
      <c r="K35" s="30">
        <v>2112.3200000000002</v>
      </c>
      <c r="L35" s="30"/>
      <c r="M35" s="29"/>
      <c r="N35" s="30"/>
      <c r="O35" s="29"/>
      <c r="P35" s="28"/>
      <c r="Q35" s="28">
        <f t="shared" ref="Q35:Q37" si="6">F35-O35-R35</f>
        <v>2112.3200000000002</v>
      </c>
      <c r="R35" s="30">
        <v>0</v>
      </c>
      <c r="S35" s="29"/>
    </row>
    <row r="36" spans="2:25" s="1" customFormat="1" x14ac:dyDescent="0.25">
      <c r="B36" s="188"/>
      <c r="C36" s="168"/>
      <c r="D36" s="42">
        <v>320210638</v>
      </c>
      <c r="E36" s="94">
        <v>44469</v>
      </c>
      <c r="F36" s="30">
        <v>84886.38</v>
      </c>
      <c r="G36" s="96">
        <v>1116</v>
      </c>
      <c r="H36" s="94">
        <v>44482</v>
      </c>
      <c r="I36" s="30">
        <v>84886.38</v>
      </c>
      <c r="J36" s="30"/>
      <c r="K36" s="30">
        <v>84886.38</v>
      </c>
      <c r="L36" s="30"/>
      <c r="M36" s="29"/>
      <c r="N36" s="30"/>
      <c r="O36" s="29"/>
      <c r="P36" s="28"/>
      <c r="Q36" s="28">
        <f t="shared" si="6"/>
        <v>84886.38</v>
      </c>
      <c r="R36" s="30">
        <v>0</v>
      </c>
      <c r="S36" s="38"/>
      <c r="T36" s="152" t="s">
        <v>114</v>
      </c>
      <c r="U36" s="153">
        <v>83506.94</v>
      </c>
    </row>
    <row r="37" spans="2:25" s="1" customFormat="1" x14ac:dyDescent="0.25">
      <c r="B37" s="142"/>
      <c r="C37" s="143"/>
      <c r="D37" s="42">
        <v>320210729</v>
      </c>
      <c r="E37" s="94">
        <v>44498</v>
      </c>
      <c r="F37" s="30">
        <v>1056.1600000000001</v>
      </c>
      <c r="G37" s="96">
        <v>1153</v>
      </c>
      <c r="H37" s="94">
        <v>44511</v>
      </c>
      <c r="I37" s="30">
        <v>1056.1600000000001</v>
      </c>
      <c r="J37" s="30"/>
      <c r="K37" s="30"/>
      <c r="L37" s="30"/>
      <c r="M37" s="29"/>
      <c r="N37" s="30">
        <v>1056.1600000000001</v>
      </c>
      <c r="O37" s="29"/>
      <c r="P37" s="28"/>
      <c r="Q37" s="28">
        <f t="shared" si="6"/>
        <v>0</v>
      </c>
      <c r="R37" s="30">
        <v>1056.1600000000001</v>
      </c>
      <c r="S37" s="38"/>
      <c r="T37" s="154"/>
      <c r="U37" s="155"/>
    </row>
    <row r="38" spans="2:25" s="1" customFormat="1" x14ac:dyDescent="0.25">
      <c r="B38" s="23"/>
      <c r="C38" s="15" t="s">
        <v>5</v>
      </c>
      <c r="D38" s="41"/>
      <c r="E38" s="101"/>
      <c r="F38" s="29">
        <f>SUM(F34:F37)</f>
        <v>171561.80000000002</v>
      </c>
      <c r="G38" s="102"/>
      <c r="H38" s="29"/>
      <c r="I38" s="29">
        <f t="shared" ref="I38:R38" si="7">SUM(I34:I37)</f>
        <v>171561.80000000002</v>
      </c>
      <c r="J38" s="29">
        <f t="shared" si="7"/>
        <v>0</v>
      </c>
      <c r="K38" s="29">
        <f t="shared" si="7"/>
        <v>86998.700000000012</v>
      </c>
      <c r="L38" s="29">
        <f t="shared" si="7"/>
        <v>0</v>
      </c>
      <c r="M38" s="29">
        <f t="shared" si="7"/>
        <v>0</v>
      </c>
      <c r="N38" s="29">
        <f t="shared" si="7"/>
        <v>84563.1</v>
      </c>
      <c r="O38" s="29">
        <f t="shared" si="7"/>
        <v>0</v>
      </c>
      <c r="P38" s="29">
        <f t="shared" si="7"/>
        <v>49471.33</v>
      </c>
      <c r="Q38" s="29">
        <f t="shared" si="7"/>
        <v>121034.31</v>
      </c>
      <c r="R38" s="29">
        <f t="shared" si="7"/>
        <v>1056.1600000000001</v>
      </c>
      <c r="S38" s="38"/>
    </row>
    <row r="39" spans="2:25" s="1" customFormat="1" x14ac:dyDescent="0.25">
      <c r="B39" s="169">
        <v>4</v>
      </c>
      <c r="C39" s="167" t="s">
        <v>10</v>
      </c>
      <c r="D39" s="39">
        <v>91885</v>
      </c>
      <c r="E39" s="94">
        <v>44469</v>
      </c>
      <c r="F39" s="7">
        <v>12100.2</v>
      </c>
      <c r="G39" s="96">
        <v>1113</v>
      </c>
      <c r="H39" s="94">
        <v>44482</v>
      </c>
      <c r="I39" s="7">
        <v>12100.2</v>
      </c>
      <c r="J39" s="7"/>
      <c r="K39" s="7">
        <v>12100.2</v>
      </c>
      <c r="L39" s="7"/>
      <c r="M39" s="29"/>
      <c r="N39" s="7"/>
      <c r="O39" s="29"/>
      <c r="P39" s="7"/>
      <c r="Q39" s="28">
        <f>F39-O39-R39</f>
        <v>12100.2</v>
      </c>
      <c r="R39" s="7">
        <v>0</v>
      </c>
      <c r="S39" s="38"/>
    </row>
    <row r="40" spans="2:25" s="1" customFormat="1" ht="15" customHeight="1" x14ac:dyDescent="0.25">
      <c r="B40" s="170"/>
      <c r="C40" s="168"/>
      <c r="D40" s="39">
        <v>90547</v>
      </c>
      <c r="E40" s="94">
        <v>44469</v>
      </c>
      <c r="F40" s="7">
        <v>2016.7</v>
      </c>
      <c r="G40" s="96">
        <v>1114</v>
      </c>
      <c r="H40" s="94">
        <v>44482</v>
      </c>
      <c r="I40" s="7">
        <v>2016.7</v>
      </c>
      <c r="J40" s="7"/>
      <c r="K40" s="7">
        <v>2016.7</v>
      </c>
      <c r="L40" s="7"/>
      <c r="M40" s="29"/>
      <c r="N40" s="7"/>
      <c r="O40" s="29"/>
      <c r="P40" s="7"/>
      <c r="Q40" s="28">
        <f>F40-O40-R40</f>
        <v>2016.7</v>
      </c>
      <c r="R40" s="7">
        <v>0</v>
      </c>
      <c r="S40" s="38"/>
    </row>
    <row r="41" spans="2:25" s="1" customFormat="1" ht="15" hidden="1" customHeight="1" x14ac:dyDescent="0.25">
      <c r="B41" s="170"/>
      <c r="C41" s="168"/>
      <c r="D41" s="39"/>
      <c r="E41" s="94"/>
      <c r="F41" s="7"/>
      <c r="G41" s="96"/>
      <c r="H41" s="94"/>
      <c r="I41" s="7"/>
      <c r="J41" s="7"/>
      <c r="K41" s="7"/>
      <c r="L41" s="7"/>
      <c r="M41" s="29"/>
      <c r="N41" s="7"/>
      <c r="O41" s="29"/>
      <c r="P41" s="7"/>
      <c r="Q41" s="28">
        <f>F41-O41-R41</f>
        <v>0</v>
      </c>
      <c r="R41" s="7">
        <v>0</v>
      </c>
      <c r="S41" s="38"/>
      <c r="W41" s="153">
        <v>2016.7</v>
      </c>
      <c r="X41" s="152" t="s">
        <v>177</v>
      </c>
      <c r="Y41" s="152" t="s">
        <v>141</v>
      </c>
    </row>
    <row r="42" spans="2:25" s="1" customFormat="1" ht="15" hidden="1" customHeight="1" x14ac:dyDescent="0.25">
      <c r="B42" s="170"/>
      <c r="C42" s="168"/>
      <c r="D42" s="39"/>
      <c r="E42" s="94"/>
      <c r="F42" s="7"/>
      <c r="G42" s="96"/>
      <c r="H42" s="94"/>
      <c r="I42" s="7"/>
      <c r="J42" s="7"/>
      <c r="K42" s="7"/>
      <c r="L42" s="7"/>
      <c r="M42" s="29"/>
      <c r="N42" s="7"/>
      <c r="O42" s="29"/>
      <c r="P42" s="7"/>
      <c r="Q42" s="28">
        <f>F42-O42-R42</f>
        <v>0</v>
      </c>
      <c r="R42" s="7">
        <v>0</v>
      </c>
      <c r="S42" s="38"/>
      <c r="T42" s="152" t="s">
        <v>123</v>
      </c>
      <c r="U42" s="153">
        <v>6050.1</v>
      </c>
      <c r="W42" s="153">
        <v>12100.2</v>
      </c>
      <c r="X42" s="152" t="s">
        <v>178</v>
      </c>
      <c r="Y42" s="152" t="s">
        <v>141</v>
      </c>
    </row>
    <row r="43" spans="2:25" s="1" customFormat="1" x14ac:dyDescent="0.25">
      <c r="B43" s="18"/>
      <c r="C43" s="15" t="s">
        <v>5</v>
      </c>
      <c r="D43" s="41"/>
      <c r="E43" s="101"/>
      <c r="F43" s="29">
        <f>SUM(F39:F42)</f>
        <v>14116.900000000001</v>
      </c>
      <c r="G43" s="29"/>
      <c r="H43" s="29"/>
      <c r="I43" s="29">
        <f>SUM(I39:I42)</f>
        <v>14116.900000000001</v>
      </c>
      <c r="J43" s="29"/>
      <c r="K43" s="29">
        <f>SUM(K39:K42)</f>
        <v>14116.900000000001</v>
      </c>
      <c r="L43" s="29"/>
      <c r="M43" s="29">
        <f t="shared" ref="M43:R43" si="8">SUM(M39:M42)</f>
        <v>0</v>
      </c>
      <c r="N43" s="29">
        <f t="shared" si="8"/>
        <v>0</v>
      </c>
      <c r="O43" s="29">
        <f t="shared" si="8"/>
        <v>0</v>
      </c>
      <c r="P43" s="29">
        <f t="shared" si="8"/>
        <v>0</v>
      </c>
      <c r="Q43" s="29">
        <f t="shared" si="8"/>
        <v>14116.900000000001</v>
      </c>
      <c r="R43" s="29">
        <f t="shared" si="8"/>
        <v>0</v>
      </c>
      <c r="S43" s="29"/>
    </row>
    <row r="44" spans="2:25" s="1" customFormat="1" ht="15" customHeight="1" x14ac:dyDescent="0.25">
      <c r="B44" s="169">
        <v>5</v>
      </c>
      <c r="C44" s="162" t="s">
        <v>9</v>
      </c>
      <c r="D44" s="43">
        <v>1610245</v>
      </c>
      <c r="E44" s="94">
        <v>44469</v>
      </c>
      <c r="F44" s="7">
        <v>10083.5</v>
      </c>
      <c r="G44" s="100">
        <v>1098</v>
      </c>
      <c r="H44" s="94">
        <v>44480</v>
      </c>
      <c r="I44" s="7">
        <v>10083.5</v>
      </c>
      <c r="J44" s="7"/>
      <c r="K44" s="7">
        <v>10083.5</v>
      </c>
      <c r="L44" s="7"/>
      <c r="M44" s="7"/>
      <c r="N44" s="7"/>
      <c r="O44" s="7"/>
      <c r="P44" s="7"/>
      <c r="Q44" s="28">
        <f>F44-O44-R44</f>
        <v>10083.5</v>
      </c>
      <c r="R44" s="7">
        <v>0</v>
      </c>
      <c r="S44" s="38"/>
      <c r="T44" s="152" t="s">
        <v>89</v>
      </c>
      <c r="U44" s="153">
        <v>7058.45</v>
      </c>
    </row>
    <row r="45" spans="2:25" s="1" customFormat="1" ht="15" hidden="1" customHeight="1" x14ac:dyDescent="0.25">
      <c r="B45" s="170"/>
      <c r="C45" s="163"/>
      <c r="D45" s="43"/>
      <c r="E45" s="94"/>
      <c r="F45" s="7"/>
      <c r="G45" s="100"/>
      <c r="H45" s="94"/>
      <c r="I45" s="7"/>
      <c r="J45" s="7"/>
      <c r="K45" s="7"/>
      <c r="L45" s="7"/>
      <c r="M45" s="7"/>
      <c r="N45" s="7"/>
      <c r="O45" s="7"/>
      <c r="P45" s="7"/>
      <c r="Q45" s="28">
        <f>F45-O45-R45</f>
        <v>0</v>
      </c>
      <c r="R45" s="7">
        <v>0</v>
      </c>
      <c r="S45" s="38"/>
      <c r="W45" s="153">
        <v>10083.5</v>
      </c>
      <c r="X45" s="152" t="s">
        <v>146</v>
      </c>
      <c r="Y45" s="152" t="s">
        <v>141</v>
      </c>
    </row>
    <row r="46" spans="2:25" s="1" customFormat="1" x14ac:dyDescent="0.25">
      <c r="B46" s="171"/>
      <c r="C46" s="21" t="s">
        <v>5</v>
      </c>
      <c r="D46" s="41"/>
      <c r="E46" s="101"/>
      <c r="F46" s="29">
        <f>SUM(F44:F45)</f>
        <v>10083.5</v>
      </c>
      <c r="G46" s="29"/>
      <c r="H46" s="29"/>
      <c r="I46" s="29">
        <f t="shared" ref="I46:P46" si="9">SUM(I44:I45)</f>
        <v>10083.5</v>
      </c>
      <c r="J46" s="29"/>
      <c r="K46" s="29">
        <f t="shared" si="9"/>
        <v>10083.5</v>
      </c>
      <c r="L46" s="29"/>
      <c r="M46" s="29">
        <f t="shared" si="9"/>
        <v>0</v>
      </c>
      <c r="N46" s="29">
        <f t="shared" si="9"/>
        <v>0</v>
      </c>
      <c r="O46" s="29">
        <f t="shared" si="9"/>
        <v>0</v>
      </c>
      <c r="P46" s="29">
        <f t="shared" si="9"/>
        <v>0</v>
      </c>
      <c r="Q46" s="29">
        <f t="shared" ref="Q46:R46" si="10">SUM(Q44:Q45)</f>
        <v>10083.5</v>
      </c>
      <c r="R46" s="29">
        <f t="shared" si="10"/>
        <v>0</v>
      </c>
      <c r="S46" s="38"/>
    </row>
    <row r="47" spans="2:25" s="1" customFormat="1" ht="15" customHeight="1" x14ac:dyDescent="0.25">
      <c r="B47" s="169">
        <v>6</v>
      </c>
      <c r="C47" s="72" t="s">
        <v>139</v>
      </c>
      <c r="D47" s="44">
        <v>50057</v>
      </c>
      <c r="E47" s="94">
        <v>44469</v>
      </c>
      <c r="F47" s="7">
        <v>1480.51</v>
      </c>
      <c r="G47" s="96">
        <v>1101</v>
      </c>
      <c r="H47" s="94">
        <v>44480</v>
      </c>
      <c r="I47" s="7">
        <v>1480.51</v>
      </c>
      <c r="J47" s="7"/>
      <c r="K47" s="7">
        <v>1480.51</v>
      </c>
      <c r="L47" s="7"/>
      <c r="M47" s="34"/>
      <c r="N47" s="7"/>
      <c r="O47" s="34"/>
      <c r="P47" s="34"/>
      <c r="Q47" s="28">
        <f>F47-O47-R47</f>
        <v>1480.51</v>
      </c>
      <c r="R47" s="7">
        <v>0</v>
      </c>
      <c r="S47" s="38"/>
      <c r="W47" s="153">
        <v>1480.51</v>
      </c>
      <c r="X47" s="152" t="s">
        <v>150</v>
      </c>
      <c r="Y47" s="152" t="s">
        <v>141</v>
      </c>
    </row>
    <row r="48" spans="2:25" s="1" customFormat="1" x14ac:dyDescent="0.25">
      <c r="B48" s="171"/>
      <c r="C48" s="15" t="s">
        <v>5</v>
      </c>
      <c r="D48" s="41"/>
      <c r="E48" s="101"/>
      <c r="F48" s="29">
        <f>SUM(F47:F47)</f>
        <v>1480.51</v>
      </c>
      <c r="G48" s="102"/>
      <c r="H48" s="29"/>
      <c r="I48" s="29">
        <f t="shared" ref="I48:R48" si="11">SUM(I47:I47)</f>
        <v>1480.51</v>
      </c>
      <c r="J48" s="29"/>
      <c r="K48" s="29">
        <f t="shared" si="11"/>
        <v>1480.51</v>
      </c>
      <c r="L48" s="29"/>
      <c r="M48" s="29">
        <f t="shared" si="11"/>
        <v>0</v>
      </c>
      <c r="N48" s="29">
        <f t="shared" si="11"/>
        <v>0</v>
      </c>
      <c r="O48" s="29">
        <f t="shared" si="11"/>
        <v>0</v>
      </c>
      <c r="P48" s="29">
        <f t="shared" si="11"/>
        <v>0</v>
      </c>
      <c r="Q48" s="29">
        <f t="shared" si="11"/>
        <v>1480.51</v>
      </c>
      <c r="R48" s="29">
        <f t="shared" si="11"/>
        <v>0</v>
      </c>
      <c r="S48" s="38"/>
    </row>
    <row r="49" spans="2:25" s="1" customFormat="1" x14ac:dyDescent="0.25">
      <c r="B49" s="68"/>
      <c r="C49" s="74"/>
      <c r="D49" s="38">
        <v>37599</v>
      </c>
      <c r="E49" s="94">
        <v>44469</v>
      </c>
      <c r="F49" s="31">
        <v>1155.08</v>
      </c>
      <c r="G49" s="100">
        <v>1103</v>
      </c>
      <c r="H49" s="94">
        <v>44480</v>
      </c>
      <c r="I49" s="31">
        <v>1155.08</v>
      </c>
      <c r="J49" s="31"/>
      <c r="K49" s="31">
        <v>1155.08</v>
      </c>
      <c r="L49" s="31"/>
      <c r="M49" s="38"/>
      <c r="N49" s="31"/>
      <c r="O49" s="31"/>
      <c r="P49" s="38"/>
      <c r="Q49" s="28">
        <f t="shared" ref="Q49:Q51" si="12">F49-O49-R49</f>
        <v>1155.08</v>
      </c>
      <c r="R49" s="31">
        <v>0</v>
      </c>
      <c r="S49" s="38"/>
      <c r="T49" s="152" t="s">
        <v>117</v>
      </c>
      <c r="U49" s="153">
        <v>16927.68</v>
      </c>
    </row>
    <row r="50" spans="2:25" s="1" customFormat="1" x14ac:dyDescent="0.25">
      <c r="B50" s="170">
        <v>7</v>
      </c>
      <c r="C50" s="168" t="s">
        <v>64</v>
      </c>
      <c r="D50" s="38">
        <v>37600</v>
      </c>
      <c r="E50" s="94">
        <v>44469</v>
      </c>
      <c r="F50" s="31">
        <v>884.88</v>
      </c>
      <c r="G50" s="100">
        <v>1104</v>
      </c>
      <c r="H50" s="94">
        <v>44480</v>
      </c>
      <c r="I50" s="31">
        <v>730.97</v>
      </c>
      <c r="J50" s="31"/>
      <c r="K50" s="31">
        <v>730.97</v>
      </c>
      <c r="L50" s="31"/>
      <c r="M50" s="38"/>
      <c r="N50" s="31"/>
      <c r="O50" s="31">
        <v>153.91</v>
      </c>
      <c r="P50" s="38"/>
      <c r="Q50" s="28">
        <f t="shared" si="12"/>
        <v>730.97</v>
      </c>
      <c r="R50" s="31">
        <v>0</v>
      </c>
      <c r="S50" s="38"/>
      <c r="T50" s="152" t="s">
        <v>116</v>
      </c>
      <c r="U50" s="153">
        <v>961.8</v>
      </c>
    </row>
    <row r="51" spans="2:25" s="1" customFormat="1" x14ac:dyDescent="0.25">
      <c r="B51" s="170"/>
      <c r="C51" s="168"/>
      <c r="D51" s="38">
        <v>37598</v>
      </c>
      <c r="E51" s="94">
        <v>44469</v>
      </c>
      <c r="F51" s="31">
        <v>15965.88</v>
      </c>
      <c r="G51" s="100">
        <v>1105</v>
      </c>
      <c r="H51" s="94">
        <v>44480</v>
      </c>
      <c r="I51" s="31">
        <v>15965.88</v>
      </c>
      <c r="J51" s="31"/>
      <c r="K51" s="31">
        <v>15965.88</v>
      </c>
      <c r="L51" s="31"/>
      <c r="M51" s="38"/>
      <c r="N51" s="31"/>
      <c r="O51" s="31"/>
      <c r="P51" s="38"/>
      <c r="Q51" s="28">
        <f t="shared" si="12"/>
        <v>15965.88</v>
      </c>
      <c r="R51" s="31">
        <v>0</v>
      </c>
      <c r="S51" s="38"/>
      <c r="T51" s="152" t="s">
        <v>115</v>
      </c>
      <c r="U51" s="153">
        <v>1155.08</v>
      </c>
    </row>
    <row r="52" spans="2:25" s="1" customFormat="1" x14ac:dyDescent="0.25">
      <c r="B52" s="170"/>
      <c r="C52" s="69"/>
      <c r="D52" s="38">
        <v>38254</v>
      </c>
      <c r="E52" s="94">
        <v>44500</v>
      </c>
      <c r="F52" s="31">
        <v>346.24</v>
      </c>
      <c r="G52" s="96">
        <v>1152</v>
      </c>
      <c r="H52" s="94">
        <v>44511</v>
      </c>
      <c r="I52" s="31">
        <v>333.42</v>
      </c>
      <c r="J52" s="31"/>
      <c r="K52" s="31"/>
      <c r="L52" s="31"/>
      <c r="M52" s="38"/>
      <c r="N52" s="31">
        <v>333.42</v>
      </c>
      <c r="O52" s="31">
        <v>12.82</v>
      </c>
      <c r="P52" s="38"/>
      <c r="Q52" s="28">
        <f t="shared" ref="Q52:Q55" si="13">F52-O52-R52</f>
        <v>0</v>
      </c>
      <c r="R52" s="31">
        <v>333.42</v>
      </c>
      <c r="S52" s="38"/>
      <c r="W52" s="153">
        <v>15965.88</v>
      </c>
      <c r="X52" s="152" t="s">
        <v>170</v>
      </c>
      <c r="Y52" s="152" t="s">
        <v>141</v>
      </c>
    </row>
    <row r="53" spans="2:25" s="1" customFormat="1" x14ac:dyDescent="0.25">
      <c r="B53" s="170"/>
      <c r="C53" s="69"/>
      <c r="D53" s="38">
        <v>38253</v>
      </c>
      <c r="E53" s="94">
        <v>44500</v>
      </c>
      <c r="F53" s="31">
        <v>1308</v>
      </c>
      <c r="G53" s="96">
        <v>1151</v>
      </c>
      <c r="H53" s="94">
        <v>44511</v>
      </c>
      <c r="I53" s="31">
        <v>1090.01</v>
      </c>
      <c r="J53" s="31"/>
      <c r="K53" s="31"/>
      <c r="L53" s="31"/>
      <c r="M53" s="38"/>
      <c r="N53" s="31">
        <v>1090.01</v>
      </c>
      <c r="O53" s="31">
        <v>217.99</v>
      </c>
      <c r="P53" s="38"/>
      <c r="Q53" s="28">
        <f t="shared" si="13"/>
        <v>0</v>
      </c>
      <c r="R53" s="31">
        <v>1090.01</v>
      </c>
      <c r="S53" s="38"/>
      <c r="W53" s="153">
        <v>730.97</v>
      </c>
      <c r="X53" s="152" t="s">
        <v>169</v>
      </c>
      <c r="Y53" s="152" t="s">
        <v>141</v>
      </c>
    </row>
    <row r="54" spans="2:25" s="1" customFormat="1" x14ac:dyDescent="0.25">
      <c r="B54" s="170"/>
      <c r="C54" s="146"/>
      <c r="D54" s="38">
        <v>38252</v>
      </c>
      <c r="E54" s="94">
        <v>44500</v>
      </c>
      <c r="F54" s="31">
        <v>1155.08</v>
      </c>
      <c r="G54" s="96">
        <v>1150</v>
      </c>
      <c r="H54" s="94">
        <v>44511</v>
      </c>
      <c r="I54" s="31">
        <v>1155.08</v>
      </c>
      <c r="J54" s="31"/>
      <c r="K54" s="31"/>
      <c r="L54" s="31"/>
      <c r="M54" s="38"/>
      <c r="N54" s="31">
        <v>1155.08</v>
      </c>
      <c r="O54" s="31"/>
      <c r="P54" s="38"/>
      <c r="Q54" s="28">
        <f t="shared" si="13"/>
        <v>0</v>
      </c>
      <c r="R54" s="31">
        <v>1155.08</v>
      </c>
      <c r="S54" s="38"/>
      <c r="W54" s="153"/>
      <c r="X54" s="152"/>
      <c r="Y54" s="152"/>
    </row>
    <row r="55" spans="2:25" s="1" customFormat="1" x14ac:dyDescent="0.25">
      <c r="B55" s="170"/>
      <c r="C55" s="69"/>
      <c r="D55" s="38">
        <v>38251</v>
      </c>
      <c r="E55" s="94">
        <v>44500</v>
      </c>
      <c r="F55" s="31">
        <v>16542.96</v>
      </c>
      <c r="G55" s="96">
        <v>1149</v>
      </c>
      <c r="H55" s="94">
        <v>44511</v>
      </c>
      <c r="I55" s="31">
        <v>16542.96</v>
      </c>
      <c r="J55" s="31"/>
      <c r="K55" s="31"/>
      <c r="L55" s="31"/>
      <c r="M55" s="38"/>
      <c r="N55" s="31">
        <v>16542.96</v>
      </c>
      <c r="O55" s="31"/>
      <c r="P55" s="38"/>
      <c r="Q55" s="28">
        <f t="shared" si="13"/>
        <v>0</v>
      </c>
      <c r="R55" s="31">
        <v>16542.96</v>
      </c>
      <c r="S55" s="38"/>
      <c r="W55" s="153">
        <v>1155.08</v>
      </c>
      <c r="X55" s="152" t="s">
        <v>168</v>
      </c>
      <c r="Y55" s="152" t="s">
        <v>141</v>
      </c>
    </row>
    <row r="56" spans="2:25" s="1" customFormat="1" x14ac:dyDescent="0.25">
      <c r="B56" s="171"/>
      <c r="C56" s="15" t="s">
        <v>5</v>
      </c>
      <c r="D56" s="41"/>
      <c r="E56" s="101"/>
      <c r="F56" s="29">
        <f>SUM(F49:F55)</f>
        <v>37358.120000000003</v>
      </c>
      <c r="G56" s="29"/>
      <c r="H56" s="29"/>
      <c r="I56" s="29">
        <f t="shared" ref="I56:R56" si="14">SUM(I49:I55)</f>
        <v>36973.399999999994</v>
      </c>
      <c r="J56" s="29"/>
      <c r="K56" s="29">
        <f t="shared" si="14"/>
        <v>17851.93</v>
      </c>
      <c r="L56" s="29"/>
      <c r="M56" s="29">
        <f t="shared" si="14"/>
        <v>0</v>
      </c>
      <c r="N56" s="29">
        <f t="shared" si="14"/>
        <v>19121.47</v>
      </c>
      <c r="O56" s="29">
        <f t="shared" si="14"/>
        <v>384.72</v>
      </c>
      <c r="P56" s="29">
        <f t="shared" si="14"/>
        <v>0</v>
      </c>
      <c r="Q56" s="29">
        <f t="shared" si="14"/>
        <v>17851.93</v>
      </c>
      <c r="R56" s="29">
        <f t="shared" si="14"/>
        <v>19121.47</v>
      </c>
      <c r="S56" s="29">
        <f t="shared" ref="S56" si="15">SUM(S49:S55)</f>
        <v>0</v>
      </c>
    </row>
    <row r="57" spans="2:25" s="1" customFormat="1" x14ac:dyDescent="0.25">
      <c r="B57" s="169">
        <v>8</v>
      </c>
      <c r="C57" s="167" t="s">
        <v>8</v>
      </c>
      <c r="D57" s="41">
        <v>213164</v>
      </c>
      <c r="E57" s="94">
        <v>44469</v>
      </c>
      <c r="F57" s="30">
        <v>19436.939999999999</v>
      </c>
      <c r="G57" s="100">
        <v>1109</v>
      </c>
      <c r="H57" s="94">
        <v>44481</v>
      </c>
      <c r="I57" s="30">
        <v>19436.939999999999</v>
      </c>
      <c r="J57" s="30"/>
      <c r="K57" s="30">
        <v>19436.939999999999</v>
      </c>
      <c r="L57" s="30"/>
      <c r="M57" s="29"/>
      <c r="N57" s="30"/>
      <c r="O57" s="29"/>
      <c r="P57" s="30"/>
      <c r="Q57" s="28">
        <f>F57-O57-R57</f>
        <v>19436.939999999999</v>
      </c>
      <c r="R57" s="30">
        <v>0</v>
      </c>
      <c r="S57" s="29"/>
      <c r="T57" s="152" t="s">
        <v>94</v>
      </c>
      <c r="U57" s="153">
        <v>12693.36</v>
      </c>
    </row>
    <row r="58" spans="2:25" s="1" customFormat="1" hidden="1" x14ac:dyDescent="0.25">
      <c r="B58" s="170"/>
      <c r="C58" s="168"/>
      <c r="D58" s="41"/>
      <c r="E58" s="94"/>
      <c r="F58" s="30"/>
      <c r="G58" s="95"/>
      <c r="H58" s="94"/>
      <c r="I58" s="30"/>
      <c r="J58" s="30"/>
      <c r="K58" s="30"/>
      <c r="L58" s="30"/>
      <c r="M58" s="29"/>
      <c r="N58" s="30"/>
      <c r="O58" s="29"/>
      <c r="P58" s="30"/>
      <c r="Q58" s="28">
        <f>F58-O58-R58</f>
        <v>0</v>
      </c>
      <c r="R58" s="30">
        <v>0</v>
      </c>
      <c r="S58" s="29"/>
      <c r="T58" s="152" t="s">
        <v>93</v>
      </c>
      <c r="U58" s="153">
        <v>4367.38</v>
      </c>
    </row>
    <row r="59" spans="2:25" s="1" customFormat="1" hidden="1" x14ac:dyDescent="0.25">
      <c r="B59" s="170"/>
      <c r="C59" s="168"/>
      <c r="D59" s="41"/>
      <c r="E59" s="94"/>
      <c r="F59" s="30"/>
      <c r="G59" s="95"/>
      <c r="H59" s="94"/>
      <c r="I59" s="30"/>
      <c r="J59" s="30"/>
      <c r="K59" s="30"/>
      <c r="L59" s="30"/>
      <c r="M59" s="29"/>
      <c r="N59" s="30"/>
      <c r="O59" s="29"/>
      <c r="P59" s="30"/>
      <c r="Q59" s="28">
        <f>F59-O59-R59</f>
        <v>0</v>
      </c>
      <c r="R59" s="30">
        <v>0</v>
      </c>
      <c r="S59" s="29"/>
      <c r="T59" s="152" t="s">
        <v>92</v>
      </c>
      <c r="U59" s="153">
        <v>1319.49</v>
      </c>
    </row>
    <row r="60" spans="2:25" s="1" customFormat="1" hidden="1" x14ac:dyDescent="0.25">
      <c r="B60" s="170"/>
      <c r="C60" s="168"/>
      <c r="D60" s="41"/>
      <c r="E60" s="94"/>
      <c r="F60" s="30"/>
      <c r="G60" s="100"/>
      <c r="H60" s="94"/>
      <c r="I60" s="30"/>
      <c r="J60" s="30"/>
      <c r="K60" s="30"/>
      <c r="L60" s="30"/>
      <c r="M60" s="29"/>
      <c r="N60" s="30"/>
      <c r="O60" s="29"/>
      <c r="P60" s="30"/>
      <c r="Q60" s="28">
        <f>F60-O60-R60</f>
        <v>0</v>
      </c>
      <c r="R60" s="30">
        <v>0</v>
      </c>
      <c r="S60" s="29"/>
      <c r="W60" s="153">
        <v>19436.939999999999</v>
      </c>
      <c r="X60" s="152" t="s">
        <v>148</v>
      </c>
      <c r="Y60" s="152" t="s">
        <v>141</v>
      </c>
    </row>
    <row r="61" spans="2:25" s="1" customFormat="1" x14ac:dyDescent="0.25">
      <c r="B61" s="171"/>
      <c r="C61" s="65" t="s">
        <v>5</v>
      </c>
      <c r="D61" s="41"/>
      <c r="E61" s="101"/>
      <c r="F61" s="29">
        <f>SUM(F57:F60)</f>
        <v>19436.939999999999</v>
      </c>
      <c r="G61" s="29"/>
      <c r="H61" s="29"/>
      <c r="I61" s="29">
        <f>SUM(I57:I60)</f>
        <v>19436.939999999999</v>
      </c>
      <c r="J61" s="29"/>
      <c r="K61" s="29">
        <f>SUM(K57:K60)</f>
        <v>19436.939999999999</v>
      </c>
      <c r="L61" s="29"/>
      <c r="M61" s="29">
        <f>SUM(M57:M60)</f>
        <v>0</v>
      </c>
      <c r="N61" s="29">
        <f>SUM(N57:N60)</f>
        <v>0</v>
      </c>
      <c r="O61" s="29">
        <f>SUM(O57:O57)</f>
        <v>0</v>
      </c>
      <c r="P61" s="29">
        <f>SUM(P57:P57)</f>
        <v>0</v>
      </c>
      <c r="Q61" s="29">
        <f>SUM(Q57:Q60)</f>
        <v>19436.939999999999</v>
      </c>
      <c r="R61" s="29">
        <f>SUM(R57:R60)</f>
        <v>0</v>
      </c>
      <c r="S61" s="38"/>
    </row>
    <row r="62" spans="2:25" s="1" customFormat="1" x14ac:dyDescent="0.25">
      <c r="B62" s="67"/>
      <c r="C62" s="16"/>
      <c r="D62" s="45">
        <v>1000228023</v>
      </c>
      <c r="E62" s="94">
        <v>44469</v>
      </c>
      <c r="F62" s="28">
        <v>160.06</v>
      </c>
      <c r="G62" s="100">
        <v>1091</v>
      </c>
      <c r="H62" s="94">
        <v>44480</v>
      </c>
      <c r="I62" s="28">
        <v>160.06</v>
      </c>
      <c r="J62" s="28"/>
      <c r="K62" s="28">
        <v>160.06</v>
      </c>
      <c r="L62" s="28"/>
      <c r="M62" s="28"/>
      <c r="N62" s="28"/>
      <c r="O62" s="28"/>
      <c r="P62" s="28"/>
      <c r="Q62" s="28">
        <f t="shared" ref="Q62:Q67" si="16">F62-O62-R62</f>
        <v>160.06</v>
      </c>
      <c r="R62" s="28">
        <v>0</v>
      </c>
      <c r="S62" s="38"/>
      <c r="T62" s="152" t="s">
        <v>103</v>
      </c>
      <c r="U62" s="153">
        <v>14234.64</v>
      </c>
    </row>
    <row r="63" spans="2:25" s="1" customFormat="1" x14ac:dyDescent="0.25">
      <c r="B63" s="68"/>
      <c r="C63" s="17"/>
      <c r="D63" s="45">
        <v>1000228022</v>
      </c>
      <c r="E63" s="94">
        <v>44469</v>
      </c>
      <c r="F63" s="28">
        <v>192.36</v>
      </c>
      <c r="G63" s="100">
        <v>1092</v>
      </c>
      <c r="H63" s="94">
        <v>44480</v>
      </c>
      <c r="I63" s="28">
        <v>192.36</v>
      </c>
      <c r="J63" s="28"/>
      <c r="K63" s="28">
        <v>192.36</v>
      </c>
      <c r="L63" s="28"/>
      <c r="M63" s="28"/>
      <c r="N63" s="28"/>
      <c r="O63" s="28"/>
      <c r="P63" s="28"/>
      <c r="Q63" s="28">
        <f t="shared" si="16"/>
        <v>192.36</v>
      </c>
      <c r="R63" s="28">
        <v>0</v>
      </c>
      <c r="S63" s="38"/>
      <c r="T63" s="152" t="s">
        <v>102</v>
      </c>
      <c r="U63" s="153">
        <v>371.33</v>
      </c>
    </row>
    <row r="64" spans="2:25" s="1" customFormat="1" x14ac:dyDescent="0.25">
      <c r="B64" s="68"/>
      <c r="C64" s="17"/>
      <c r="D64" s="45">
        <v>1000228021</v>
      </c>
      <c r="E64" s="94">
        <v>44469</v>
      </c>
      <c r="F64" s="32">
        <v>249.69</v>
      </c>
      <c r="G64" s="100">
        <v>1093</v>
      </c>
      <c r="H64" s="94">
        <v>44480</v>
      </c>
      <c r="I64" s="32">
        <v>249.69</v>
      </c>
      <c r="J64" s="32"/>
      <c r="K64" s="32">
        <v>249.69</v>
      </c>
      <c r="L64" s="32"/>
      <c r="M64" s="28"/>
      <c r="N64" s="32"/>
      <c r="O64" s="28"/>
      <c r="P64" s="28"/>
      <c r="Q64" s="28">
        <f t="shared" si="16"/>
        <v>249.69</v>
      </c>
      <c r="R64" s="32">
        <v>0</v>
      </c>
      <c r="S64" s="38"/>
      <c r="T64" s="152" t="s">
        <v>101</v>
      </c>
      <c r="U64" s="153">
        <v>577.54</v>
      </c>
    </row>
    <row r="65" spans="2:25" s="1" customFormat="1" x14ac:dyDescent="0.25">
      <c r="B65" s="68">
        <v>9</v>
      </c>
      <c r="C65" s="17" t="s">
        <v>67</v>
      </c>
      <c r="D65" s="45">
        <v>1000228020</v>
      </c>
      <c r="E65" s="94">
        <v>44469</v>
      </c>
      <c r="F65" s="28">
        <v>577.54</v>
      </c>
      <c r="G65" s="100">
        <v>1094</v>
      </c>
      <c r="H65" s="94">
        <v>44480</v>
      </c>
      <c r="I65" s="28">
        <v>577.54</v>
      </c>
      <c r="J65" s="28"/>
      <c r="K65" s="28">
        <v>577.54</v>
      </c>
      <c r="L65" s="28"/>
      <c r="M65" s="28"/>
      <c r="N65" s="28"/>
      <c r="O65" s="28"/>
      <c r="P65" s="28"/>
      <c r="Q65" s="28">
        <f t="shared" si="16"/>
        <v>577.54</v>
      </c>
      <c r="R65" s="28">
        <v>0</v>
      </c>
      <c r="S65" s="38"/>
      <c r="T65" s="152" t="s">
        <v>100</v>
      </c>
      <c r="U65" s="153">
        <v>51.22</v>
      </c>
    </row>
    <row r="66" spans="2:25" s="1" customFormat="1" x14ac:dyDescent="0.25">
      <c r="B66" s="68"/>
      <c r="C66" s="17"/>
      <c r="D66" s="45">
        <v>1000228018</v>
      </c>
      <c r="E66" s="94">
        <v>44469</v>
      </c>
      <c r="F66" s="28">
        <v>153.65</v>
      </c>
      <c r="G66" s="100">
        <v>1095</v>
      </c>
      <c r="H66" s="94">
        <v>44480</v>
      </c>
      <c r="I66" s="28">
        <v>153.65</v>
      </c>
      <c r="J66" s="28"/>
      <c r="K66" s="28">
        <v>153.65</v>
      </c>
      <c r="L66" s="28"/>
      <c r="M66" s="28"/>
      <c r="N66" s="28"/>
      <c r="O66" s="28"/>
      <c r="P66" s="28"/>
      <c r="Q66" s="28">
        <f t="shared" si="16"/>
        <v>153.65</v>
      </c>
      <c r="R66" s="28">
        <v>0</v>
      </c>
      <c r="S66" s="38"/>
      <c r="T66" s="152" t="s">
        <v>99</v>
      </c>
      <c r="U66" s="153">
        <v>769.44</v>
      </c>
    </row>
    <row r="67" spans="2:25" s="1" customFormat="1" x14ac:dyDescent="0.25">
      <c r="B67" s="68"/>
      <c r="C67" s="17"/>
      <c r="D67" s="45">
        <v>1000228017</v>
      </c>
      <c r="E67" s="94">
        <v>44469</v>
      </c>
      <c r="F67" s="28">
        <v>769.44</v>
      </c>
      <c r="G67" s="100">
        <v>1096</v>
      </c>
      <c r="H67" s="94">
        <v>44480</v>
      </c>
      <c r="I67" s="28">
        <v>769.44</v>
      </c>
      <c r="J67" s="28"/>
      <c r="K67" s="28">
        <v>769.44</v>
      </c>
      <c r="L67" s="28"/>
      <c r="M67" s="28"/>
      <c r="N67" s="28"/>
      <c r="O67" s="28"/>
      <c r="P67" s="28"/>
      <c r="Q67" s="28">
        <f t="shared" si="16"/>
        <v>769.44</v>
      </c>
      <c r="R67" s="28">
        <v>0</v>
      </c>
      <c r="S67" s="38"/>
      <c r="T67" s="152" t="s">
        <v>98</v>
      </c>
      <c r="U67" s="153">
        <v>192.36</v>
      </c>
      <c r="W67" s="153">
        <v>249.69</v>
      </c>
      <c r="X67" s="152" t="s">
        <v>158</v>
      </c>
      <c r="Y67" s="152" t="s">
        <v>141</v>
      </c>
    </row>
    <row r="68" spans="2:25" s="1" customFormat="1" x14ac:dyDescent="0.25">
      <c r="B68" s="68"/>
      <c r="C68" s="17"/>
      <c r="D68" s="45">
        <v>1000228019</v>
      </c>
      <c r="E68" s="94">
        <v>44469</v>
      </c>
      <c r="F68" s="28">
        <v>14042.28</v>
      </c>
      <c r="G68" s="100">
        <v>1097</v>
      </c>
      <c r="H68" s="94">
        <v>44480</v>
      </c>
      <c r="I68" s="28">
        <v>13728.09</v>
      </c>
      <c r="J68" s="28"/>
      <c r="K68" s="28">
        <v>13728.09</v>
      </c>
      <c r="L68" s="28"/>
      <c r="M68" s="28"/>
      <c r="N68" s="28"/>
      <c r="O68" s="28">
        <v>314.19</v>
      </c>
      <c r="P68" s="28"/>
      <c r="Q68" s="28">
        <f>F68-O68-R68</f>
        <v>13728.09</v>
      </c>
      <c r="R68" s="28">
        <v>0</v>
      </c>
      <c r="S68" s="38"/>
      <c r="W68" s="153">
        <v>577.54</v>
      </c>
      <c r="X68" s="152" t="s">
        <v>157</v>
      </c>
      <c r="Y68" s="152" t="s">
        <v>141</v>
      </c>
    </row>
    <row r="69" spans="2:25" s="1" customFormat="1" x14ac:dyDescent="0.25">
      <c r="B69" s="68"/>
      <c r="C69" s="17"/>
      <c r="D69" s="45">
        <v>1000230067</v>
      </c>
      <c r="E69" s="94">
        <v>44500</v>
      </c>
      <c r="F69" s="28">
        <v>268.89</v>
      </c>
      <c r="G69" s="100">
        <v>1140</v>
      </c>
      <c r="H69" s="94">
        <v>44510</v>
      </c>
      <c r="I69" s="28">
        <v>0</v>
      </c>
      <c r="J69" s="28"/>
      <c r="K69" s="28"/>
      <c r="L69" s="28"/>
      <c r="M69" s="28"/>
      <c r="N69" s="28">
        <v>0</v>
      </c>
      <c r="O69" s="28">
        <v>268.89</v>
      </c>
      <c r="P69" s="28"/>
      <c r="Q69" s="28">
        <f t="shared" ref="Q69:Q75" si="17">F69-O69-R69</f>
        <v>0</v>
      </c>
      <c r="R69" s="28"/>
      <c r="S69" s="38"/>
      <c r="W69" s="153">
        <v>13728.09</v>
      </c>
      <c r="X69" s="152" t="s">
        <v>156</v>
      </c>
      <c r="Y69" s="152" t="s">
        <v>141</v>
      </c>
    </row>
    <row r="70" spans="2:25" s="1" customFormat="1" x14ac:dyDescent="0.25">
      <c r="B70" s="68"/>
      <c r="C70" s="17"/>
      <c r="D70" s="45">
        <v>1000230066</v>
      </c>
      <c r="E70" s="94">
        <v>44500</v>
      </c>
      <c r="F70" s="32">
        <v>769.44</v>
      </c>
      <c r="G70" s="100">
        <v>1141</v>
      </c>
      <c r="H70" s="94">
        <v>44510</v>
      </c>
      <c r="I70" s="32">
        <v>769.44</v>
      </c>
      <c r="J70" s="32"/>
      <c r="K70" s="32"/>
      <c r="L70" s="32"/>
      <c r="M70" s="28"/>
      <c r="N70" s="32">
        <v>769.44</v>
      </c>
      <c r="O70" s="28"/>
      <c r="P70" s="28"/>
      <c r="Q70" s="28">
        <f t="shared" si="17"/>
        <v>769.44</v>
      </c>
      <c r="R70" s="32"/>
      <c r="S70" s="38"/>
      <c r="W70" s="153">
        <v>769.44</v>
      </c>
      <c r="X70" s="152" t="s">
        <v>155</v>
      </c>
      <c r="Y70" s="152" t="s">
        <v>141</v>
      </c>
    </row>
    <row r="71" spans="2:25" s="1" customFormat="1" x14ac:dyDescent="0.25">
      <c r="B71" s="68"/>
      <c r="C71" s="17"/>
      <c r="D71" s="45">
        <v>1000230065</v>
      </c>
      <c r="E71" s="94">
        <v>44500</v>
      </c>
      <c r="F71" s="28">
        <v>192.36</v>
      </c>
      <c r="G71" s="100">
        <v>1142</v>
      </c>
      <c r="H71" s="94">
        <v>44510</v>
      </c>
      <c r="I71" s="28">
        <v>192.36</v>
      </c>
      <c r="J71" s="28"/>
      <c r="K71" s="28"/>
      <c r="L71" s="28"/>
      <c r="M71" s="28"/>
      <c r="N71" s="28">
        <v>192.36</v>
      </c>
      <c r="O71" s="28"/>
      <c r="P71" s="28"/>
      <c r="Q71" s="28">
        <f t="shared" si="17"/>
        <v>192.36</v>
      </c>
      <c r="R71" s="28"/>
      <c r="S71" s="38"/>
      <c r="W71" s="153">
        <v>153.65</v>
      </c>
      <c r="X71" s="152" t="s">
        <v>154</v>
      </c>
      <c r="Y71" s="152" t="s">
        <v>141</v>
      </c>
    </row>
    <row r="72" spans="2:25" s="1" customFormat="1" x14ac:dyDescent="0.25">
      <c r="B72" s="136"/>
      <c r="C72" s="17"/>
      <c r="D72" s="45">
        <v>1000230064</v>
      </c>
      <c r="E72" s="94">
        <v>44500</v>
      </c>
      <c r="F72" s="28">
        <v>384.85</v>
      </c>
      <c r="G72" s="100">
        <v>1143</v>
      </c>
      <c r="H72" s="94">
        <v>44510</v>
      </c>
      <c r="I72" s="28">
        <v>384.85</v>
      </c>
      <c r="J72" s="28"/>
      <c r="K72" s="28"/>
      <c r="L72" s="28"/>
      <c r="M72" s="28"/>
      <c r="N72" s="28">
        <v>384.85</v>
      </c>
      <c r="O72" s="28"/>
      <c r="P72" s="28"/>
      <c r="Q72" s="28">
        <f t="shared" si="17"/>
        <v>384.85</v>
      </c>
      <c r="R72" s="28"/>
      <c r="S72" s="38"/>
      <c r="W72" s="153">
        <v>192.36</v>
      </c>
      <c r="X72" s="152" t="s">
        <v>153</v>
      </c>
      <c r="Y72" s="152" t="s">
        <v>141</v>
      </c>
    </row>
    <row r="73" spans="2:25" s="1" customFormat="1" x14ac:dyDescent="0.25">
      <c r="B73" s="136"/>
      <c r="C73" s="17"/>
      <c r="D73" s="45">
        <v>1000230061</v>
      </c>
      <c r="E73" s="94">
        <v>44500</v>
      </c>
      <c r="F73" s="28">
        <v>14427</v>
      </c>
      <c r="G73" s="100">
        <v>1146</v>
      </c>
      <c r="H73" s="94">
        <v>44510</v>
      </c>
      <c r="I73" s="28">
        <v>14234.64</v>
      </c>
      <c r="J73" s="28"/>
      <c r="K73" s="28"/>
      <c r="L73" s="28"/>
      <c r="M73" s="28"/>
      <c r="N73" s="28">
        <v>14234.64</v>
      </c>
      <c r="O73" s="28">
        <v>192.36</v>
      </c>
      <c r="P73" s="28"/>
      <c r="Q73" s="28">
        <f t="shared" si="17"/>
        <v>14234.64</v>
      </c>
      <c r="R73" s="28"/>
      <c r="S73" s="38"/>
      <c r="W73" s="153">
        <v>160.06</v>
      </c>
      <c r="X73" s="152" t="s">
        <v>152</v>
      </c>
      <c r="Y73" s="152" t="s">
        <v>141</v>
      </c>
    </row>
    <row r="74" spans="2:25" s="1" customFormat="1" x14ac:dyDescent="0.25">
      <c r="B74" s="147"/>
      <c r="C74" s="17"/>
      <c r="D74" s="45">
        <v>1000230062</v>
      </c>
      <c r="E74" s="94">
        <v>44500</v>
      </c>
      <c r="F74" s="28">
        <v>577.54</v>
      </c>
      <c r="G74" s="100">
        <v>1145</v>
      </c>
      <c r="H74" s="94">
        <v>44510</v>
      </c>
      <c r="I74" s="28">
        <v>577.54</v>
      </c>
      <c r="J74" s="28"/>
      <c r="K74" s="28"/>
      <c r="L74" s="28"/>
      <c r="M74" s="28"/>
      <c r="N74" s="28">
        <v>577.54</v>
      </c>
      <c r="O74" s="28"/>
      <c r="P74" s="28"/>
      <c r="Q74" s="28">
        <v>577.54</v>
      </c>
      <c r="R74" s="28"/>
      <c r="S74" s="38"/>
      <c r="W74" s="155"/>
      <c r="X74" s="154"/>
      <c r="Y74" s="154"/>
    </row>
    <row r="75" spans="2:25" s="1" customFormat="1" ht="14.25" customHeight="1" x14ac:dyDescent="0.25">
      <c r="B75" s="68"/>
      <c r="C75" s="17"/>
      <c r="D75" s="45">
        <v>1000230063</v>
      </c>
      <c r="E75" s="94">
        <v>44500</v>
      </c>
      <c r="F75" s="28">
        <v>697.85</v>
      </c>
      <c r="G75" s="100">
        <v>1144</v>
      </c>
      <c r="H75" s="94">
        <v>44510</v>
      </c>
      <c r="I75" s="28">
        <v>377.74</v>
      </c>
      <c r="J75" s="28"/>
      <c r="K75" s="28"/>
      <c r="L75" s="28"/>
      <c r="M75" s="28"/>
      <c r="N75" s="28">
        <v>377.74</v>
      </c>
      <c r="O75" s="28">
        <v>320.11</v>
      </c>
      <c r="P75" s="28"/>
      <c r="Q75" s="28">
        <f t="shared" si="17"/>
        <v>377.74</v>
      </c>
      <c r="R75" s="28"/>
      <c r="S75" s="38"/>
    </row>
    <row r="76" spans="2:25" s="1" customFormat="1" x14ac:dyDescent="0.25">
      <c r="B76" s="18"/>
      <c r="C76" s="15" t="s">
        <v>5</v>
      </c>
      <c r="D76" s="41"/>
      <c r="E76" s="101"/>
      <c r="F76" s="29">
        <f>SUM(F62:F75)</f>
        <v>33462.949999999997</v>
      </c>
      <c r="G76" s="29"/>
      <c r="H76" s="29"/>
      <c r="I76" s="29">
        <f t="shared" ref="I76:R76" si="18">SUM(I62:I75)</f>
        <v>32367.4</v>
      </c>
      <c r="J76" s="29"/>
      <c r="K76" s="29">
        <f t="shared" si="18"/>
        <v>15830.83</v>
      </c>
      <c r="L76" s="29"/>
      <c r="M76" s="29">
        <f t="shared" si="18"/>
        <v>0</v>
      </c>
      <c r="N76" s="29">
        <f t="shared" si="18"/>
        <v>16536.57</v>
      </c>
      <c r="O76" s="29">
        <f t="shared" si="18"/>
        <v>1095.55</v>
      </c>
      <c r="P76" s="29">
        <f t="shared" si="18"/>
        <v>0</v>
      </c>
      <c r="Q76" s="29">
        <f t="shared" si="18"/>
        <v>32367.4</v>
      </c>
      <c r="R76" s="29">
        <f t="shared" si="18"/>
        <v>0</v>
      </c>
      <c r="S76" s="29">
        <f>SUM(S62:S69)</f>
        <v>0</v>
      </c>
    </row>
    <row r="77" spans="2:25" s="1" customFormat="1" ht="15" customHeight="1" x14ac:dyDescent="0.25">
      <c r="B77" s="172">
        <v>10</v>
      </c>
      <c r="C77" s="167" t="s">
        <v>7</v>
      </c>
      <c r="D77" s="41">
        <v>172707</v>
      </c>
      <c r="E77" s="94">
        <v>44469</v>
      </c>
      <c r="F77" s="28">
        <v>2112.3200000000002</v>
      </c>
      <c r="G77" s="97">
        <v>1080</v>
      </c>
      <c r="H77" s="94">
        <v>44477</v>
      </c>
      <c r="I77" s="28">
        <v>2112.3200000000002</v>
      </c>
      <c r="J77" s="28"/>
      <c r="K77" s="28">
        <v>2112.3200000000002</v>
      </c>
      <c r="L77" s="28"/>
      <c r="M77" s="28"/>
      <c r="N77" s="28"/>
      <c r="O77" s="28"/>
      <c r="P77" s="28"/>
      <c r="Q77" s="28">
        <f>F77-O77-R77</f>
        <v>2112.3200000000002</v>
      </c>
      <c r="R77" s="28">
        <v>0</v>
      </c>
      <c r="S77" s="29"/>
      <c r="T77" s="152" t="s">
        <v>88</v>
      </c>
      <c r="U77" s="153">
        <v>1186.97</v>
      </c>
    </row>
    <row r="78" spans="2:25" s="1" customFormat="1" x14ac:dyDescent="0.25">
      <c r="B78" s="173"/>
      <c r="C78" s="168"/>
      <c r="D78" s="41">
        <v>172708</v>
      </c>
      <c r="E78" s="94">
        <v>44469</v>
      </c>
      <c r="F78" s="28">
        <v>5280.8</v>
      </c>
      <c r="G78" s="97">
        <v>1081</v>
      </c>
      <c r="H78" s="94">
        <v>44477</v>
      </c>
      <c r="I78" s="28">
        <v>5280.8</v>
      </c>
      <c r="J78" s="28"/>
      <c r="K78" s="28">
        <v>5280.8</v>
      </c>
      <c r="L78" s="28"/>
      <c r="M78" s="28"/>
      <c r="N78" s="28"/>
      <c r="O78" s="28"/>
      <c r="P78" s="28"/>
      <c r="Q78" s="28">
        <f>F78-O78-R78</f>
        <v>5280.8</v>
      </c>
      <c r="R78" s="28">
        <v>0</v>
      </c>
      <c r="S78" s="29"/>
      <c r="T78" s="152" t="s">
        <v>87</v>
      </c>
      <c r="U78" s="153">
        <v>7393.12</v>
      </c>
      <c r="W78" s="153">
        <v>2373.94</v>
      </c>
      <c r="X78" s="152" t="s">
        <v>145</v>
      </c>
      <c r="Y78" s="152" t="s">
        <v>141</v>
      </c>
    </row>
    <row r="79" spans="2:25" s="1" customFormat="1" ht="15" customHeight="1" x14ac:dyDescent="0.25">
      <c r="B79" s="173"/>
      <c r="C79" s="168"/>
      <c r="D79" s="41">
        <v>174337</v>
      </c>
      <c r="E79" s="94">
        <v>44469</v>
      </c>
      <c r="F79" s="28">
        <v>2373.94</v>
      </c>
      <c r="G79" s="97">
        <v>1082</v>
      </c>
      <c r="H79" s="94">
        <v>44477</v>
      </c>
      <c r="I79" s="28">
        <v>2373.94</v>
      </c>
      <c r="J79" s="28"/>
      <c r="K79" s="28">
        <v>2373.94</v>
      </c>
      <c r="L79" s="28"/>
      <c r="M79" s="28"/>
      <c r="N79" s="28"/>
      <c r="O79" s="28"/>
      <c r="P79" s="28"/>
      <c r="Q79" s="28">
        <f>F79-O79-R79</f>
        <v>2373.94</v>
      </c>
      <c r="R79" s="28">
        <v>0</v>
      </c>
      <c r="S79" s="38"/>
      <c r="W79" s="153">
        <v>2112.3200000000002</v>
      </c>
      <c r="X79" s="152" t="s">
        <v>144</v>
      </c>
      <c r="Y79" s="152" t="s">
        <v>141</v>
      </c>
    </row>
    <row r="80" spans="2:25" s="1" customFormat="1" ht="15" hidden="1" customHeight="1" x14ac:dyDescent="0.25">
      <c r="B80" s="173"/>
      <c r="C80" s="168"/>
      <c r="D80" s="41"/>
      <c r="E80" s="94"/>
      <c r="F80" s="28"/>
      <c r="G80" s="97"/>
      <c r="H80" s="94"/>
      <c r="I80" s="28"/>
      <c r="J80" s="28"/>
      <c r="K80" s="28"/>
      <c r="L80" s="28"/>
      <c r="M80" s="28"/>
      <c r="N80" s="28"/>
      <c r="O80" s="28"/>
      <c r="P80" s="28"/>
      <c r="Q80" s="28">
        <f>F80-O80-R80</f>
        <v>0</v>
      </c>
      <c r="R80" s="28">
        <v>0</v>
      </c>
      <c r="S80" s="38"/>
      <c r="W80" s="153">
        <v>5280.8</v>
      </c>
      <c r="X80" s="152" t="s">
        <v>143</v>
      </c>
      <c r="Y80" s="152" t="s">
        <v>141</v>
      </c>
    </row>
    <row r="81" spans="2:25" s="1" customFormat="1" ht="16.5" hidden="1" customHeight="1" x14ac:dyDescent="0.25">
      <c r="B81" s="173"/>
      <c r="C81" s="195"/>
      <c r="D81" s="41"/>
      <c r="E81" s="94"/>
      <c r="F81" s="28"/>
      <c r="G81" s="97"/>
      <c r="H81" s="94"/>
      <c r="I81" s="28"/>
      <c r="J81" s="28"/>
      <c r="K81" s="28"/>
      <c r="L81" s="28"/>
      <c r="M81" s="28"/>
      <c r="N81" s="28"/>
      <c r="O81" s="28"/>
      <c r="P81" s="28"/>
      <c r="Q81" s="28">
        <f>F81-O81-R81</f>
        <v>0</v>
      </c>
      <c r="R81" s="28">
        <v>0</v>
      </c>
      <c r="S81" s="38"/>
    </row>
    <row r="82" spans="2:25" s="1" customFormat="1" x14ac:dyDescent="0.25">
      <c r="B82" s="174"/>
      <c r="C82" s="15" t="s">
        <v>5</v>
      </c>
      <c r="D82" s="46"/>
      <c r="E82" s="103"/>
      <c r="F82" s="29">
        <f>SUM(F77:F81)</f>
        <v>9767.0600000000013</v>
      </c>
      <c r="G82" s="29"/>
      <c r="H82" s="29"/>
      <c r="I82" s="29">
        <f>SUM(I77:I81)</f>
        <v>9767.0600000000013</v>
      </c>
      <c r="J82" s="29"/>
      <c r="K82" s="29">
        <f>SUM(K77:K81)</f>
        <v>9767.0600000000013</v>
      </c>
      <c r="L82" s="29"/>
      <c r="M82" s="29">
        <f>SUM(M77:M81)</f>
        <v>0</v>
      </c>
      <c r="N82" s="29">
        <f>SUM(N77:N81)</f>
        <v>0</v>
      </c>
      <c r="O82" s="29"/>
      <c r="P82" s="29">
        <f>SUM(P77:P81)</f>
        <v>0</v>
      </c>
      <c r="Q82" s="29">
        <f>SUM(Q77:Q81)</f>
        <v>9767.0600000000013</v>
      </c>
      <c r="R82" s="29">
        <f>SUM(R77:R81)</f>
        <v>0</v>
      </c>
      <c r="S82" s="29">
        <f>SUM(S77:S80)</f>
        <v>0</v>
      </c>
    </row>
    <row r="83" spans="2:25" s="1" customFormat="1" ht="15" customHeight="1" x14ac:dyDescent="0.25">
      <c r="B83" s="172">
        <v>11</v>
      </c>
      <c r="C83" s="167" t="s">
        <v>6</v>
      </c>
      <c r="D83" s="47" t="s">
        <v>127</v>
      </c>
      <c r="E83" s="94">
        <v>44469</v>
      </c>
      <c r="F83" s="33">
        <v>64.12</v>
      </c>
      <c r="G83" s="95">
        <v>1067</v>
      </c>
      <c r="H83" s="94">
        <v>44476</v>
      </c>
      <c r="I83" s="33">
        <v>64.12</v>
      </c>
      <c r="J83" s="33"/>
      <c r="K83" s="33">
        <v>64.12</v>
      </c>
      <c r="L83" s="33"/>
      <c r="M83" s="53"/>
      <c r="N83" s="33"/>
      <c r="O83" s="53"/>
      <c r="P83" s="33"/>
      <c r="Q83" s="28">
        <f t="shared" ref="Q83:Q90" si="19">F83-O83-R83</f>
        <v>64.12</v>
      </c>
      <c r="R83" s="33">
        <v>0</v>
      </c>
      <c r="S83" s="38"/>
      <c r="T83" s="152" t="s">
        <v>84</v>
      </c>
      <c r="U83" s="153">
        <v>39985.24</v>
      </c>
    </row>
    <row r="84" spans="2:25" s="1" customFormat="1" x14ac:dyDescent="0.25">
      <c r="B84" s="173"/>
      <c r="C84" s="168"/>
      <c r="D84" s="47" t="s">
        <v>129</v>
      </c>
      <c r="E84" s="94">
        <v>44469</v>
      </c>
      <c r="F84" s="33">
        <v>1942.85</v>
      </c>
      <c r="G84" s="95">
        <v>1068</v>
      </c>
      <c r="H84" s="94">
        <v>44476</v>
      </c>
      <c r="I84" s="33">
        <v>1942.85</v>
      </c>
      <c r="J84" s="33"/>
      <c r="K84" s="33">
        <v>1942.85</v>
      </c>
      <c r="L84" s="33"/>
      <c r="M84" s="53"/>
      <c r="N84" s="33"/>
      <c r="O84" s="53"/>
      <c r="P84" s="33"/>
      <c r="Q84" s="28">
        <f t="shared" si="19"/>
        <v>1942.85</v>
      </c>
      <c r="R84" s="33">
        <v>0</v>
      </c>
      <c r="S84" s="38"/>
      <c r="T84" s="152" t="s">
        <v>81</v>
      </c>
      <c r="U84" s="153">
        <v>480.88</v>
      </c>
    </row>
    <row r="85" spans="2:25" s="1" customFormat="1" x14ac:dyDescent="0.25">
      <c r="B85" s="173"/>
      <c r="C85" s="168"/>
      <c r="D85" s="47" t="s">
        <v>130</v>
      </c>
      <c r="E85" s="94">
        <v>44469</v>
      </c>
      <c r="F85" s="33">
        <v>179.54</v>
      </c>
      <c r="G85" s="95">
        <v>1069</v>
      </c>
      <c r="H85" s="94">
        <v>44476</v>
      </c>
      <c r="I85" s="33">
        <v>179.54</v>
      </c>
      <c r="J85" s="33"/>
      <c r="K85" s="33">
        <v>179.54</v>
      </c>
      <c r="L85" s="33"/>
      <c r="M85" s="53"/>
      <c r="N85" s="33"/>
      <c r="O85" s="53"/>
      <c r="P85" s="33"/>
      <c r="Q85" s="28">
        <f t="shared" si="19"/>
        <v>179.54</v>
      </c>
      <c r="R85" s="33">
        <v>0</v>
      </c>
      <c r="S85" s="38"/>
      <c r="T85" s="152" t="s">
        <v>83</v>
      </c>
      <c r="U85" s="153">
        <v>577.08000000000004</v>
      </c>
    </row>
    <row r="86" spans="2:25" s="1" customFormat="1" x14ac:dyDescent="0.25">
      <c r="B86" s="173"/>
      <c r="C86" s="168"/>
      <c r="D86" s="47" t="s">
        <v>131</v>
      </c>
      <c r="E86" s="94">
        <v>44469</v>
      </c>
      <c r="F86" s="33">
        <v>115.42</v>
      </c>
      <c r="G86" s="95">
        <v>1070</v>
      </c>
      <c r="H86" s="94">
        <v>44476</v>
      </c>
      <c r="I86" s="33">
        <v>115.42</v>
      </c>
      <c r="J86" s="33"/>
      <c r="K86" s="33">
        <v>115.42</v>
      </c>
      <c r="L86" s="33"/>
      <c r="M86" s="53"/>
      <c r="N86" s="33"/>
      <c r="O86" s="53"/>
      <c r="P86" s="33"/>
      <c r="Q86" s="28">
        <f t="shared" si="19"/>
        <v>115.42</v>
      </c>
      <c r="R86" s="33">
        <v>0</v>
      </c>
      <c r="S86" s="38"/>
      <c r="T86" s="152" t="s">
        <v>80</v>
      </c>
      <c r="U86" s="153">
        <v>250.07</v>
      </c>
    </row>
    <row r="87" spans="2:25" s="1" customFormat="1" x14ac:dyDescent="0.25">
      <c r="B87" s="173"/>
      <c r="C87" s="168"/>
      <c r="D87" s="47" t="s">
        <v>132</v>
      </c>
      <c r="E87" s="94">
        <v>44469</v>
      </c>
      <c r="F87" s="33">
        <v>384.72</v>
      </c>
      <c r="G87" s="95">
        <v>1071</v>
      </c>
      <c r="H87" s="94">
        <v>44476</v>
      </c>
      <c r="I87" s="33">
        <v>384.72</v>
      </c>
      <c r="J87" s="33"/>
      <c r="K87" s="33">
        <v>384.72</v>
      </c>
      <c r="L87" s="33"/>
      <c r="M87" s="53"/>
      <c r="N87" s="33"/>
      <c r="O87" s="53"/>
      <c r="P87" s="33"/>
      <c r="Q87" s="28">
        <f t="shared" si="19"/>
        <v>384.72</v>
      </c>
      <c r="R87" s="33">
        <v>0</v>
      </c>
      <c r="S87" s="38"/>
      <c r="T87" s="152" t="s">
        <v>82</v>
      </c>
      <c r="U87" s="153">
        <v>577.08000000000004</v>
      </c>
    </row>
    <row r="88" spans="2:25" s="1" customFormat="1" x14ac:dyDescent="0.25">
      <c r="B88" s="173"/>
      <c r="C88" s="168"/>
      <c r="D88" s="47" t="s">
        <v>133</v>
      </c>
      <c r="E88" s="94">
        <v>44469</v>
      </c>
      <c r="F88" s="33">
        <v>577.08000000000004</v>
      </c>
      <c r="G88" s="95">
        <v>1073</v>
      </c>
      <c r="H88" s="94">
        <v>44476</v>
      </c>
      <c r="I88" s="33">
        <v>577.08000000000004</v>
      </c>
      <c r="J88" s="33"/>
      <c r="K88" s="33">
        <v>577.08000000000004</v>
      </c>
      <c r="L88" s="33"/>
      <c r="M88" s="53"/>
      <c r="N88" s="33"/>
      <c r="O88" s="53"/>
      <c r="P88" s="33"/>
      <c r="Q88" s="28">
        <f t="shared" si="19"/>
        <v>577.08000000000004</v>
      </c>
      <c r="R88" s="33">
        <v>0</v>
      </c>
      <c r="S88" s="38"/>
      <c r="W88" s="153">
        <v>64.12</v>
      </c>
      <c r="X88" s="152" t="s">
        <v>127</v>
      </c>
      <c r="Y88" s="152" t="s">
        <v>141</v>
      </c>
    </row>
    <row r="89" spans="2:25" s="1" customFormat="1" x14ac:dyDescent="0.25">
      <c r="B89" s="173"/>
      <c r="C89" s="168"/>
      <c r="D89" s="47" t="s">
        <v>134</v>
      </c>
      <c r="E89" s="94">
        <v>44469</v>
      </c>
      <c r="F89" s="33">
        <v>147.47999999999999</v>
      </c>
      <c r="G89" s="95">
        <v>1072</v>
      </c>
      <c r="H89" s="94">
        <v>44476</v>
      </c>
      <c r="I89" s="33">
        <v>147.47999999999999</v>
      </c>
      <c r="J89" s="33"/>
      <c r="K89" s="33">
        <v>147.47999999999999</v>
      </c>
      <c r="L89" s="33"/>
      <c r="M89" s="53"/>
      <c r="N89" s="33"/>
      <c r="O89" s="53"/>
      <c r="P89" s="33"/>
      <c r="Q89" s="28">
        <f t="shared" si="19"/>
        <v>147.47999999999999</v>
      </c>
      <c r="R89" s="33">
        <v>0</v>
      </c>
      <c r="S89" s="38"/>
      <c r="W89" s="153">
        <v>115.42</v>
      </c>
      <c r="X89" s="152" t="s">
        <v>131</v>
      </c>
      <c r="Y89" s="152" t="s">
        <v>141</v>
      </c>
    </row>
    <row r="90" spans="2:25" s="1" customFormat="1" x14ac:dyDescent="0.25">
      <c r="B90" s="173"/>
      <c r="C90" s="168"/>
      <c r="D90" s="47" t="s">
        <v>135</v>
      </c>
      <c r="E90" s="94">
        <v>44469</v>
      </c>
      <c r="F90" s="33">
        <v>39177.33</v>
      </c>
      <c r="G90" s="95">
        <v>1074</v>
      </c>
      <c r="H90" s="94">
        <v>44476</v>
      </c>
      <c r="I90" s="33">
        <v>39177.33</v>
      </c>
      <c r="J90" s="33"/>
      <c r="K90" s="33">
        <v>39177.33</v>
      </c>
      <c r="L90" s="33"/>
      <c r="M90" s="53"/>
      <c r="N90" s="33"/>
      <c r="O90" s="53"/>
      <c r="P90" s="33"/>
      <c r="Q90" s="28">
        <f t="shared" si="19"/>
        <v>39177.33</v>
      </c>
      <c r="R90" s="33">
        <v>0</v>
      </c>
      <c r="S90" s="38"/>
      <c r="W90" s="153">
        <v>147.47999999999999</v>
      </c>
      <c r="X90" s="152" t="s">
        <v>134</v>
      </c>
      <c r="Y90" s="152" t="s">
        <v>141</v>
      </c>
    </row>
    <row r="91" spans="2:25" s="1" customFormat="1" x14ac:dyDescent="0.25">
      <c r="B91" s="173"/>
      <c r="C91" s="168"/>
      <c r="D91" s="47" t="s">
        <v>187</v>
      </c>
      <c r="E91" s="94">
        <v>44500</v>
      </c>
      <c r="F91" s="33">
        <v>192.36</v>
      </c>
      <c r="G91" s="95">
        <v>1137</v>
      </c>
      <c r="H91" s="94">
        <v>44509</v>
      </c>
      <c r="I91" s="33">
        <v>192.36</v>
      </c>
      <c r="J91" s="33"/>
      <c r="K91" s="33"/>
      <c r="L91" s="33"/>
      <c r="M91" s="53"/>
      <c r="N91" s="33">
        <v>192.36</v>
      </c>
      <c r="O91" s="53"/>
      <c r="P91" s="33"/>
      <c r="Q91" s="28">
        <f t="shared" ref="Q91:Q95" si="20">F91-O91-R91</f>
        <v>192.36</v>
      </c>
      <c r="R91" s="33">
        <v>0</v>
      </c>
      <c r="S91" s="38"/>
      <c r="W91" s="153">
        <v>577.08000000000004</v>
      </c>
      <c r="X91" s="152" t="s">
        <v>133</v>
      </c>
      <c r="Y91" s="152" t="s">
        <v>141</v>
      </c>
    </row>
    <row r="92" spans="2:25" s="1" customFormat="1" x14ac:dyDescent="0.25">
      <c r="B92" s="173"/>
      <c r="C92" s="168"/>
      <c r="D92" s="47" t="s">
        <v>188</v>
      </c>
      <c r="E92" s="94">
        <v>44500</v>
      </c>
      <c r="F92" s="33">
        <v>1532.46</v>
      </c>
      <c r="G92" s="95">
        <v>1134</v>
      </c>
      <c r="H92" s="94">
        <v>44509</v>
      </c>
      <c r="I92" s="33">
        <v>1532.46</v>
      </c>
      <c r="J92" s="33"/>
      <c r="K92" s="33"/>
      <c r="L92" s="33"/>
      <c r="M92" s="53"/>
      <c r="N92" s="33">
        <v>1532.46</v>
      </c>
      <c r="O92" s="53"/>
      <c r="P92" s="33"/>
      <c r="Q92" s="28">
        <f t="shared" si="20"/>
        <v>1532.46</v>
      </c>
      <c r="R92" s="33">
        <v>0</v>
      </c>
      <c r="S92" s="38"/>
      <c r="W92" s="153">
        <v>179.54</v>
      </c>
      <c r="X92" s="152" t="s">
        <v>130</v>
      </c>
      <c r="Y92" s="152" t="s">
        <v>141</v>
      </c>
    </row>
    <row r="93" spans="2:25" s="1" customFormat="1" x14ac:dyDescent="0.25">
      <c r="B93" s="173"/>
      <c r="C93" s="168"/>
      <c r="D93" s="47" t="s">
        <v>192</v>
      </c>
      <c r="E93" s="94">
        <v>44500</v>
      </c>
      <c r="F93" s="33">
        <v>647.61</v>
      </c>
      <c r="G93" s="95">
        <v>1147</v>
      </c>
      <c r="H93" s="94">
        <v>44510</v>
      </c>
      <c r="I93" s="33">
        <v>647.61</v>
      </c>
      <c r="J93" s="33"/>
      <c r="K93" s="33"/>
      <c r="L93" s="33"/>
      <c r="M93" s="53"/>
      <c r="N93" s="33">
        <v>647.61</v>
      </c>
      <c r="O93" s="53"/>
      <c r="P93" s="33"/>
      <c r="Q93" s="28">
        <f t="shared" si="20"/>
        <v>647.61</v>
      </c>
      <c r="R93" s="33">
        <v>0</v>
      </c>
      <c r="S93" s="38"/>
      <c r="W93" s="153">
        <v>384.72</v>
      </c>
      <c r="X93" s="152" t="s">
        <v>132</v>
      </c>
      <c r="Y93" s="152" t="s">
        <v>141</v>
      </c>
    </row>
    <row r="94" spans="2:25" s="1" customFormat="1" x14ac:dyDescent="0.25">
      <c r="B94" s="173"/>
      <c r="C94" s="168"/>
      <c r="D94" s="47" t="s">
        <v>193</v>
      </c>
      <c r="E94" s="94">
        <v>44500</v>
      </c>
      <c r="F94" s="33">
        <v>40023.69</v>
      </c>
      <c r="G94" s="95">
        <v>1148</v>
      </c>
      <c r="H94" s="94">
        <v>44510</v>
      </c>
      <c r="I94" s="33">
        <v>39863.39</v>
      </c>
      <c r="J94" s="33"/>
      <c r="K94" s="33"/>
      <c r="L94" s="33"/>
      <c r="M94" s="53"/>
      <c r="N94" s="33">
        <v>39863.39</v>
      </c>
      <c r="O94" s="53">
        <v>160.30000000000001</v>
      </c>
      <c r="P94" s="33"/>
      <c r="Q94" s="28">
        <f t="shared" si="20"/>
        <v>15932.869999999999</v>
      </c>
      <c r="R94" s="33">
        <v>23930.52</v>
      </c>
      <c r="S94" s="38"/>
      <c r="W94" s="153">
        <v>39177.33</v>
      </c>
      <c r="X94" s="152" t="s">
        <v>135</v>
      </c>
      <c r="Y94" s="152" t="s">
        <v>141</v>
      </c>
    </row>
    <row r="95" spans="2:25" s="1" customFormat="1" hidden="1" x14ac:dyDescent="0.25">
      <c r="B95" s="173"/>
      <c r="C95" s="195"/>
      <c r="D95" s="47"/>
      <c r="E95" s="94"/>
      <c r="F95" s="33"/>
      <c r="G95" s="95"/>
      <c r="H95" s="94"/>
      <c r="I95" s="33"/>
      <c r="J95" s="33"/>
      <c r="K95" s="33"/>
      <c r="L95" s="33"/>
      <c r="M95" s="53"/>
      <c r="N95" s="33"/>
      <c r="O95" s="53"/>
      <c r="P95" s="33"/>
      <c r="Q95" s="28">
        <f t="shared" si="20"/>
        <v>0</v>
      </c>
      <c r="R95" s="33">
        <v>0</v>
      </c>
      <c r="S95" s="38"/>
      <c r="W95" s="153">
        <v>1942.85</v>
      </c>
      <c r="X95" s="152" t="s">
        <v>129</v>
      </c>
      <c r="Y95" s="152" t="s">
        <v>141</v>
      </c>
    </row>
    <row r="96" spans="2:25" s="1" customFormat="1" x14ac:dyDescent="0.25">
      <c r="B96" s="174"/>
      <c r="C96" s="15" t="s">
        <v>5</v>
      </c>
      <c r="D96" s="41"/>
      <c r="E96" s="101"/>
      <c r="F96" s="29">
        <f>SUM(F83:F95)</f>
        <v>84984.66</v>
      </c>
      <c r="G96" s="29"/>
      <c r="H96" s="29"/>
      <c r="I96" s="29">
        <f>SUM(I83:I95)</f>
        <v>84824.36</v>
      </c>
      <c r="J96" s="29"/>
      <c r="K96" s="29">
        <f>SUM(K83:K95)</f>
        <v>42588.54</v>
      </c>
      <c r="L96" s="29"/>
      <c r="M96" s="29">
        <f t="shared" ref="M96:R96" si="21">SUM(M83:M95)</f>
        <v>0</v>
      </c>
      <c r="N96" s="29">
        <f t="shared" si="21"/>
        <v>42235.82</v>
      </c>
      <c r="O96" s="29">
        <f t="shared" si="21"/>
        <v>160.30000000000001</v>
      </c>
      <c r="P96" s="29">
        <f t="shared" si="21"/>
        <v>0</v>
      </c>
      <c r="Q96" s="29">
        <f t="shared" si="21"/>
        <v>60893.84</v>
      </c>
      <c r="R96" s="29">
        <f t="shared" si="21"/>
        <v>23930.52</v>
      </c>
      <c r="S96" s="104"/>
    </row>
    <row r="97" spans="2:25" s="1" customFormat="1" ht="16.5" customHeight="1" x14ac:dyDescent="0.25">
      <c r="B97" s="169">
        <v>12</v>
      </c>
      <c r="C97" s="158" t="s">
        <v>48</v>
      </c>
      <c r="D97" s="48">
        <v>60</v>
      </c>
      <c r="E97" s="94">
        <v>44469</v>
      </c>
      <c r="F97" s="31">
        <v>3327.97</v>
      </c>
      <c r="G97" s="96">
        <v>1075</v>
      </c>
      <c r="H97" s="94">
        <v>44476</v>
      </c>
      <c r="I97" s="31">
        <v>3327.97</v>
      </c>
      <c r="J97" s="31"/>
      <c r="K97" s="31">
        <v>3327.97</v>
      </c>
      <c r="L97" s="31"/>
      <c r="M97" s="48"/>
      <c r="N97" s="31"/>
      <c r="O97" s="48"/>
      <c r="P97" s="48"/>
      <c r="Q97" s="28">
        <f>F97-O97-R97</f>
        <v>3327.97</v>
      </c>
      <c r="R97" s="31">
        <v>0</v>
      </c>
      <c r="S97" s="38"/>
    </row>
    <row r="98" spans="2:25" s="1" customFormat="1" x14ac:dyDescent="0.25">
      <c r="B98" s="170"/>
      <c r="C98" s="159"/>
      <c r="D98" s="48"/>
      <c r="E98" s="94"/>
      <c r="F98" s="31"/>
      <c r="G98" s="96"/>
      <c r="H98" s="94"/>
      <c r="I98" s="31"/>
      <c r="J98" s="31"/>
      <c r="K98" s="31"/>
      <c r="L98" s="31"/>
      <c r="M98" s="48"/>
      <c r="N98" s="31"/>
      <c r="O98" s="48"/>
      <c r="P98" s="48"/>
      <c r="Q98" s="28">
        <f>F98-O98-R98</f>
        <v>0</v>
      </c>
      <c r="R98" s="31">
        <v>0</v>
      </c>
      <c r="S98" s="38"/>
      <c r="T98" s="152" t="s">
        <v>111</v>
      </c>
      <c r="U98" s="153">
        <v>3327.97</v>
      </c>
      <c r="W98" s="153">
        <v>3327.97</v>
      </c>
      <c r="X98" s="152" t="s">
        <v>166</v>
      </c>
      <c r="Y98" s="152" t="s">
        <v>141</v>
      </c>
    </row>
    <row r="99" spans="2:25" s="1" customFormat="1" x14ac:dyDescent="0.25">
      <c r="B99" s="171"/>
      <c r="C99" s="65" t="s">
        <v>5</v>
      </c>
      <c r="D99" s="41"/>
      <c r="E99" s="101"/>
      <c r="F99" s="29">
        <f t="shared" ref="F99" si="22">SUM(F97:F98)</f>
        <v>3327.97</v>
      </c>
      <c r="G99" s="102"/>
      <c r="H99" s="29"/>
      <c r="I99" s="29">
        <f t="shared" ref="I99:Q99" si="23">SUM(I97:I98)</f>
        <v>3327.97</v>
      </c>
      <c r="J99" s="29"/>
      <c r="K99" s="29">
        <f>SUM(K97:K98)</f>
        <v>3327.97</v>
      </c>
      <c r="L99" s="29"/>
      <c r="M99" s="29">
        <f t="shared" si="23"/>
        <v>0</v>
      </c>
      <c r="N99" s="29">
        <f t="shared" si="23"/>
        <v>0</v>
      </c>
      <c r="O99" s="29">
        <f t="shared" si="23"/>
        <v>0</v>
      </c>
      <c r="P99" s="29">
        <f t="shared" si="23"/>
        <v>0</v>
      </c>
      <c r="Q99" s="29">
        <f t="shared" si="23"/>
        <v>3327.97</v>
      </c>
      <c r="R99" s="29">
        <f>SUM(R97:R98)</f>
        <v>0</v>
      </c>
      <c r="S99" s="38"/>
    </row>
    <row r="100" spans="2:25" s="1" customFormat="1" ht="15.75" hidden="1" customHeight="1" x14ac:dyDescent="0.25">
      <c r="B100" s="169">
        <v>13</v>
      </c>
      <c r="C100" s="65" t="s">
        <v>70</v>
      </c>
      <c r="D100" s="49"/>
      <c r="E100" s="94"/>
      <c r="F100" s="34"/>
      <c r="G100" s="95"/>
      <c r="H100" s="94"/>
      <c r="I100" s="34"/>
      <c r="J100" s="34"/>
      <c r="K100" s="34"/>
      <c r="L100" s="34"/>
      <c r="M100" s="29"/>
      <c r="N100" s="34"/>
      <c r="O100" s="29"/>
      <c r="P100" s="29"/>
      <c r="Q100" s="28">
        <f>F100-O100-R100</f>
        <v>0</v>
      </c>
      <c r="R100" s="34">
        <v>0</v>
      </c>
      <c r="S100" s="38"/>
    </row>
    <row r="101" spans="2:25" s="1" customFormat="1" hidden="1" x14ac:dyDescent="0.25">
      <c r="B101" s="170"/>
      <c r="C101" s="66" t="s">
        <v>71</v>
      </c>
      <c r="D101" s="49"/>
      <c r="E101" s="94"/>
      <c r="F101" s="34"/>
      <c r="G101" s="95"/>
      <c r="H101" s="94"/>
      <c r="I101" s="34"/>
      <c r="J101" s="34"/>
      <c r="K101" s="34"/>
      <c r="L101" s="34"/>
      <c r="M101" s="29"/>
      <c r="N101" s="34"/>
      <c r="O101" s="29"/>
      <c r="P101" s="29"/>
      <c r="Q101" s="28"/>
      <c r="R101" s="34"/>
      <c r="S101" s="38"/>
    </row>
    <row r="102" spans="2:25" s="1" customFormat="1" hidden="1" x14ac:dyDescent="0.25">
      <c r="B102" s="171"/>
      <c r="C102" s="66" t="s">
        <v>5</v>
      </c>
      <c r="D102" s="39"/>
      <c r="E102" s="101"/>
      <c r="F102" s="29">
        <f>SUM(F100:F101)</f>
        <v>0</v>
      </c>
      <c r="G102" s="102"/>
      <c r="H102" s="29"/>
      <c r="I102" s="29">
        <f t="shared" ref="I102:R102" si="24">SUM(I100:I101)</f>
        <v>0</v>
      </c>
      <c r="J102" s="29"/>
      <c r="K102" s="29">
        <f t="shared" si="24"/>
        <v>0</v>
      </c>
      <c r="L102" s="29"/>
      <c r="M102" s="29">
        <f t="shared" si="24"/>
        <v>0</v>
      </c>
      <c r="N102" s="29">
        <f t="shared" si="24"/>
        <v>0</v>
      </c>
      <c r="O102" s="29">
        <f t="shared" si="24"/>
        <v>0</v>
      </c>
      <c r="P102" s="29">
        <f t="shared" si="24"/>
        <v>0</v>
      </c>
      <c r="Q102" s="29">
        <f t="shared" si="24"/>
        <v>0</v>
      </c>
      <c r="R102" s="29">
        <f t="shared" si="24"/>
        <v>0</v>
      </c>
      <c r="S102" s="38"/>
    </row>
    <row r="103" spans="2:25" s="1" customFormat="1" ht="15" hidden="1" customHeight="1" x14ac:dyDescent="0.25">
      <c r="B103" s="169">
        <v>12</v>
      </c>
      <c r="C103" s="158" t="s">
        <v>73</v>
      </c>
      <c r="D103" s="39"/>
      <c r="E103" s="94"/>
      <c r="F103" s="34"/>
      <c r="G103" s="95"/>
      <c r="H103" s="94"/>
      <c r="I103" s="34"/>
      <c r="J103" s="34"/>
      <c r="K103" s="34"/>
      <c r="L103" s="34"/>
      <c r="M103" s="29"/>
      <c r="N103" s="34"/>
      <c r="O103" s="29"/>
      <c r="P103" s="29"/>
      <c r="Q103" s="28">
        <f>F103-O103-R103</f>
        <v>0</v>
      </c>
      <c r="R103" s="34">
        <v>0</v>
      </c>
      <c r="S103" s="38"/>
    </row>
    <row r="104" spans="2:25" s="1" customFormat="1" ht="16.5" hidden="1" customHeight="1" x14ac:dyDescent="0.25">
      <c r="B104" s="170"/>
      <c r="C104" s="166"/>
      <c r="D104" s="39"/>
      <c r="E104" s="94"/>
      <c r="F104" s="34"/>
      <c r="G104" s="96"/>
      <c r="H104" s="94"/>
      <c r="I104" s="34"/>
      <c r="J104" s="34"/>
      <c r="K104" s="34"/>
      <c r="L104" s="34"/>
      <c r="M104" s="29"/>
      <c r="N104" s="34"/>
      <c r="O104" s="29"/>
      <c r="P104" s="29"/>
      <c r="Q104" s="28">
        <f>F104-O104-R104</f>
        <v>0</v>
      </c>
      <c r="R104" s="34">
        <v>0</v>
      </c>
      <c r="S104" s="38"/>
    </row>
    <row r="105" spans="2:25" s="1" customFormat="1" ht="16.5" hidden="1" customHeight="1" x14ac:dyDescent="0.25">
      <c r="B105" s="170"/>
      <c r="C105" s="159"/>
      <c r="D105" s="39"/>
      <c r="E105" s="94"/>
      <c r="F105" s="34"/>
      <c r="G105" s="96"/>
      <c r="H105" s="94"/>
      <c r="I105" s="34"/>
      <c r="J105" s="34"/>
      <c r="K105" s="34"/>
      <c r="L105" s="34"/>
      <c r="M105" s="29"/>
      <c r="N105" s="34"/>
      <c r="O105" s="29"/>
      <c r="P105" s="29"/>
      <c r="Q105" s="28">
        <f>F105-O105-R105</f>
        <v>0</v>
      </c>
      <c r="R105" s="34">
        <v>0</v>
      </c>
      <c r="S105" s="38"/>
    </row>
    <row r="106" spans="2:25" s="1" customFormat="1" hidden="1" x14ac:dyDescent="0.25">
      <c r="B106" s="171"/>
      <c r="C106" s="15" t="s">
        <v>5</v>
      </c>
      <c r="D106" s="39"/>
      <c r="E106" s="101"/>
      <c r="F106" s="29">
        <f>SUM(F103:F105)</f>
        <v>0</v>
      </c>
      <c r="G106" s="29"/>
      <c r="H106" s="29"/>
      <c r="I106" s="29">
        <f t="shared" ref="I106:R106" si="25">SUM(I103:I105)</f>
        <v>0</v>
      </c>
      <c r="J106" s="29"/>
      <c r="K106" s="29">
        <f t="shared" si="25"/>
        <v>0</v>
      </c>
      <c r="L106" s="29"/>
      <c r="M106" s="29">
        <f t="shared" si="25"/>
        <v>0</v>
      </c>
      <c r="N106" s="29">
        <f t="shared" si="25"/>
        <v>0</v>
      </c>
      <c r="O106" s="29">
        <f t="shared" si="25"/>
        <v>0</v>
      </c>
      <c r="P106" s="29">
        <f t="shared" si="25"/>
        <v>0</v>
      </c>
      <c r="Q106" s="29">
        <f t="shared" si="25"/>
        <v>0</v>
      </c>
      <c r="R106" s="29">
        <f t="shared" si="25"/>
        <v>0</v>
      </c>
      <c r="S106" s="38"/>
    </row>
    <row r="107" spans="2:25" s="1" customFormat="1" ht="15" hidden="1" customHeight="1" x14ac:dyDescent="0.25">
      <c r="B107" s="169">
        <v>15</v>
      </c>
      <c r="C107" s="65" t="s">
        <v>74</v>
      </c>
      <c r="D107" s="39"/>
      <c r="E107" s="94"/>
      <c r="F107" s="28"/>
      <c r="G107" s="95"/>
      <c r="H107" s="94"/>
      <c r="I107" s="28"/>
      <c r="J107" s="28"/>
      <c r="K107" s="28"/>
      <c r="L107" s="28"/>
      <c r="M107" s="48"/>
      <c r="N107" s="28"/>
      <c r="O107" s="28"/>
      <c r="P107" s="48"/>
      <c r="Q107" s="7">
        <f>F107-O107-R107</f>
        <v>0</v>
      </c>
      <c r="R107" s="28">
        <v>0</v>
      </c>
      <c r="S107" s="38"/>
    </row>
    <row r="108" spans="2:25" s="1" customFormat="1" hidden="1" x14ac:dyDescent="0.25">
      <c r="B108" s="171"/>
      <c r="C108" s="15" t="s">
        <v>5</v>
      </c>
      <c r="D108" s="39"/>
      <c r="E108" s="105"/>
      <c r="F108" s="29">
        <f>SUM(F107:F107)</f>
        <v>0</v>
      </c>
      <c r="G108" s="29"/>
      <c r="H108" s="29"/>
      <c r="I108" s="29">
        <f t="shared" ref="I108:R108" si="26">SUM(I107:I107)</f>
        <v>0</v>
      </c>
      <c r="J108" s="29"/>
      <c r="K108" s="29">
        <f t="shared" si="26"/>
        <v>0</v>
      </c>
      <c r="L108" s="29"/>
      <c r="M108" s="29">
        <f t="shared" si="26"/>
        <v>0</v>
      </c>
      <c r="N108" s="29">
        <f t="shared" si="26"/>
        <v>0</v>
      </c>
      <c r="O108" s="29">
        <f t="shared" si="26"/>
        <v>0</v>
      </c>
      <c r="P108" s="29">
        <f t="shared" si="26"/>
        <v>0</v>
      </c>
      <c r="Q108" s="29">
        <f t="shared" si="26"/>
        <v>0</v>
      </c>
      <c r="R108" s="29">
        <f t="shared" si="26"/>
        <v>0</v>
      </c>
      <c r="S108" s="38"/>
    </row>
    <row r="109" spans="2:25" s="1" customFormat="1" hidden="1" x14ac:dyDescent="0.25">
      <c r="B109" s="169">
        <v>13</v>
      </c>
      <c r="C109" s="65" t="s">
        <v>30</v>
      </c>
      <c r="D109" s="39"/>
      <c r="E109" s="94"/>
      <c r="F109" s="34"/>
      <c r="G109" s="97"/>
      <c r="H109" s="94"/>
      <c r="I109" s="34"/>
      <c r="J109" s="34"/>
      <c r="K109" s="34"/>
      <c r="L109" s="34"/>
      <c r="M109" s="34"/>
      <c r="N109" s="34"/>
      <c r="O109" s="34"/>
      <c r="P109" s="34"/>
      <c r="Q109" s="7">
        <f>F109-O109-R109</f>
        <v>0</v>
      </c>
      <c r="R109" s="34">
        <v>0</v>
      </c>
      <c r="S109" s="38"/>
    </row>
    <row r="110" spans="2:25" s="1" customFormat="1" hidden="1" x14ac:dyDescent="0.25">
      <c r="B110" s="171"/>
      <c r="C110" s="65" t="s">
        <v>5</v>
      </c>
      <c r="D110" s="39"/>
      <c r="E110" s="105"/>
      <c r="F110" s="29">
        <f>SUM(F109:F109)</f>
        <v>0</v>
      </c>
      <c r="G110" s="102"/>
      <c r="H110" s="29"/>
      <c r="I110" s="29">
        <f t="shared" ref="I110:R110" si="27">SUM(I109:I109)</f>
        <v>0</v>
      </c>
      <c r="J110" s="29"/>
      <c r="K110" s="29">
        <f t="shared" si="27"/>
        <v>0</v>
      </c>
      <c r="L110" s="29"/>
      <c r="M110" s="29">
        <f t="shared" si="27"/>
        <v>0</v>
      </c>
      <c r="N110" s="29">
        <f t="shared" si="27"/>
        <v>0</v>
      </c>
      <c r="O110" s="29">
        <f t="shared" si="27"/>
        <v>0</v>
      </c>
      <c r="P110" s="29">
        <f t="shared" si="27"/>
        <v>0</v>
      </c>
      <c r="Q110" s="29">
        <f t="shared" si="27"/>
        <v>0</v>
      </c>
      <c r="R110" s="29">
        <f t="shared" si="27"/>
        <v>0</v>
      </c>
      <c r="S110" s="38"/>
    </row>
    <row r="111" spans="2:25" s="1" customFormat="1" ht="15.75" customHeight="1" x14ac:dyDescent="0.25">
      <c r="B111" s="169">
        <v>13</v>
      </c>
      <c r="C111" s="160" t="s">
        <v>46</v>
      </c>
      <c r="D111" s="50">
        <v>1699</v>
      </c>
      <c r="E111" s="94">
        <v>44469</v>
      </c>
      <c r="F111" s="34">
        <v>1538.88</v>
      </c>
      <c r="G111" s="95">
        <v>1112</v>
      </c>
      <c r="H111" s="94">
        <v>44482</v>
      </c>
      <c r="I111" s="34">
        <v>1538.88</v>
      </c>
      <c r="J111" s="34"/>
      <c r="K111" s="34">
        <v>1538.88</v>
      </c>
      <c r="L111" s="34"/>
      <c r="M111" s="34"/>
      <c r="N111" s="34"/>
      <c r="O111" s="34"/>
      <c r="P111" s="34"/>
      <c r="Q111" s="7">
        <f>F111-O111-R111</f>
        <v>1538.88</v>
      </c>
      <c r="R111" s="34">
        <v>0</v>
      </c>
      <c r="S111" s="38"/>
      <c r="W111" s="153">
        <v>1538.88</v>
      </c>
      <c r="X111" s="152" t="s">
        <v>167</v>
      </c>
      <c r="Y111" s="152" t="s">
        <v>141</v>
      </c>
    </row>
    <row r="112" spans="2:25" s="1" customFormat="1" ht="15.75" customHeight="1" x14ac:dyDescent="0.25">
      <c r="B112" s="170"/>
      <c r="C112" s="161"/>
      <c r="D112" s="50">
        <v>1776</v>
      </c>
      <c r="E112" s="94">
        <v>44500</v>
      </c>
      <c r="F112" s="34">
        <v>1538.88</v>
      </c>
      <c r="G112" s="95">
        <v>1155</v>
      </c>
      <c r="H112" s="94">
        <v>44511</v>
      </c>
      <c r="I112" s="34">
        <v>1538.88</v>
      </c>
      <c r="J112" s="34"/>
      <c r="K112" s="34"/>
      <c r="L112" s="34"/>
      <c r="M112" s="34"/>
      <c r="N112" s="34">
        <v>1538.88</v>
      </c>
      <c r="O112" s="34"/>
      <c r="P112" s="34"/>
      <c r="Q112" s="7">
        <f>F112-O112-R112</f>
        <v>0</v>
      </c>
      <c r="R112" s="34">
        <v>1538.88</v>
      </c>
      <c r="S112" s="38"/>
      <c r="T112" s="152" t="s">
        <v>113</v>
      </c>
      <c r="U112" s="153">
        <v>1538.88</v>
      </c>
    </row>
    <row r="113" spans="2:25" s="1" customFormat="1" ht="15.75" customHeight="1" x14ac:dyDescent="0.25">
      <c r="B113" s="171"/>
      <c r="C113" s="144" t="s">
        <v>5</v>
      </c>
      <c r="D113" s="50"/>
      <c r="E113" s="94"/>
      <c r="F113" s="29">
        <f>SUM(F111:F112)</f>
        <v>3077.76</v>
      </c>
      <c r="G113" s="106"/>
      <c r="H113" s="107"/>
      <c r="I113" s="29">
        <f t="shared" ref="I113:R113" si="28">SUM(I111:I112)</f>
        <v>3077.76</v>
      </c>
      <c r="J113" s="29"/>
      <c r="K113" s="29">
        <f t="shared" si="28"/>
        <v>1538.88</v>
      </c>
      <c r="L113" s="29"/>
      <c r="M113" s="29">
        <f t="shared" si="28"/>
        <v>0</v>
      </c>
      <c r="N113" s="29">
        <f t="shared" si="28"/>
        <v>1538.88</v>
      </c>
      <c r="O113" s="29">
        <f t="shared" si="28"/>
        <v>0</v>
      </c>
      <c r="P113" s="29">
        <f t="shared" si="28"/>
        <v>0</v>
      </c>
      <c r="Q113" s="29">
        <f t="shared" si="28"/>
        <v>1538.88</v>
      </c>
      <c r="R113" s="29">
        <f t="shared" si="28"/>
        <v>1538.88</v>
      </c>
      <c r="S113" s="38"/>
    </row>
    <row r="114" spans="2:25" s="1" customFormat="1" x14ac:dyDescent="0.25">
      <c r="B114" s="169">
        <v>14</v>
      </c>
      <c r="C114" s="162" t="s">
        <v>23</v>
      </c>
      <c r="D114" s="51" t="s">
        <v>137</v>
      </c>
      <c r="E114" s="94">
        <v>44469</v>
      </c>
      <c r="F114" s="31">
        <v>6067.04</v>
      </c>
      <c r="G114" s="100">
        <v>1100</v>
      </c>
      <c r="H114" s="94">
        <v>44480</v>
      </c>
      <c r="I114" s="31">
        <v>6067.04</v>
      </c>
      <c r="J114" s="31"/>
      <c r="K114" s="31">
        <v>6067.04</v>
      </c>
      <c r="L114" s="31"/>
      <c r="M114" s="34"/>
      <c r="N114" s="31"/>
      <c r="O114" s="34"/>
      <c r="P114" s="34"/>
      <c r="Q114" s="7">
        <f>F114-O114-R114</f>
        <v>6067.04</v>
      </c>
      <c r="R114" s="31">
        <v>0</v>
      </c>
      <c r="S114" s="108"/>
      <c r="T114" s="152" t="s">
        <v>95</v>
      </c>
      <c r="U114" s="153">
        <v>12072.94</v>
      </c>
    </row>
    <row r="115" spans="2:25" s="1" customFormat="1" hidden="1" x14ac:dyDescent="0.25">
      <c r="B115" s="170"/>
      <c r="C115" s="163"/>
      <c r="D115" s="51"/>
      <c r="E115" s="94"/>
      <c r="F115" s="31"/>
      <c r="G115" s="100"/>
      <c r="H115" s="94"/>
      <c r="I115" s="31"/>
      <c r="J115" s="31"/>
      <c r="K115" s="31"/>
      <c r="L115" s="31"/>
      <c r="M115" s="34"/>
      <c r="N115" s="31"/>
      <c r="O115" s="34"/>
      <c r="P115" s="34"/>
      <c r="Q115" s="7">
        <f>F115-O115-R115</f>
        <v>0</v>
      </c>
      <c r="R115" s="31">
        <v>0</v>
      </c>
      <c r="S115" s="108"/>
      <c r="W115" s="153">
        <v>6067.04</v>
      </c>
      <c r="X115" s="152" t="s">
        <v>149</v>
      </c>
      <c r="Y115" s="152" t="s">
        <v>141</v>
      </c>
    </row>
    <row r="116" spans="2:25" s="1" customFormat="1" x14ac:dyDescent="0.25">
      <c r="B116" s="171"/>
      <c r="C116" s="22" t="s">
        <v>5</v>
      </c>
      <c r="D116" s="39"/>
      <c r="E116" s="105"/>
      <c r="F116" s="29">
        <f>SUM(F114:F115)</f>
        <v>6067.04</v>
      </c>
      <c r="G116" s="102"/>
      <c r="H116" s="29"/>
      <c r="I116" s="29">
        <f t="shared" ref="I116:R116" si="29">SUM(I114:I115)</f>
        <v>6067.04</v>
      </c>
      <c r="J116" s="29"/>
      <c r="K116" s="29">
        <f t="shared" si="29"/>
        <v>6067.04</v>
      </c>
      <c r="L116" s="29"/>
      <c r="M116" s="29">
        <f t="shared" si="29"/>
        <v>0</v>
      </c>
      <c r="N116" s="29">
        <f t="shared" si="29"/>
        <v>0</v>
      </c>
      <c r="O116" s="29">
        <f t="shared" si="29"/>
        <v>0</v>
      </c>
      <c r="P116" s="29">
        <f t="shared" si="29"/>
        <v>0</v>
      </c>
      <c r="Q116" s="29">
        <f t="shared" si="29"/>
        <v>6067.04</v>
      </c>
      <c r="R116" s="29">
        <f t="shared" si="29"/>
        <v>0</v>
      </c>
      <c r="S116" s="38"/>
    </row>
    <row r="117" spans="2:25" s="1" customFormat="1" hidden="1" x14ac:dyDescent="0.25">
      <c r="B117" s="169">
        <v>15</v>
      </c>
      <c r="C117" s="65" t="s">
        <v>39</v>
      </c>
      <c r="D117" s="39"/>
      <c r="E117" s="94"/>
      <c r="F117" s="34"/>
      <c r="G117" s="96"/>
      <c r="H117" s="94"/>
      <c r="I117" s="34"/>
      <c r="J117" s="34"/>
      <c r="K117" s="34"/>
      <c r="L117" s="34"/>
      <c r="M117" s="34"/>
      <c r="N117" s="34"/>
      <c r="O117" s="34"/>
      <c r="P117" s="34"/>
      <c r="Q117" s="7">
        <f>F117-O117-R117</f>
        <v>0</v>
      </c>
      <c r="R117" s="34">
        <v>0</v>
      </c>
      <c r="S117" s="38"/>
      <c r="T117" s="152" t="s">
        <v>104</v>
      </c>
      <c r="U117" s="153">
        <v>314.06</v>
      </c>
    </row>
    <row r="118" spans="2:25" s="1" customFormat="1" hidden="1" x14ac:dyDescent="0.25">
      <c r="B118" s="171"/>
      <c r="C118" s="15" t="s">
        <v>5</v>
      </c>
      <c r="D118" s="39"/>
      <c r="E118" s="105"/>
      <c r="F118" s="29">
        <f>SUM(F117:F117)</f>
        <v>0</v>
      </c>
      <c r="G118" s="29"/>
      <c r="H118" s="29"/>
      <c r="I118" s="29">
        <f t="shared" ref="I118:R118" si="30">SUM(I117:I117)</f>
        <v>0</v>
      </c>
      <c r="J118" s="29"/>
      <c r="K118" s="29">
        <f t="shared" si="30"/>
        <v>0</v>
      </c>
      <c r="L118" s="29"/>
      <c r="M118" s="29">
        <f t="shared" si="30"/>
        <v>0</v>
      </c>
      <c r="N118" s="29">
        <f t="shared" si="30"/>
        <v>0</v>
      </c>
      <c r="O118" s="29">
        <f t="shared" si="30"/>
        <v>0</v>
      </c>
      <c r="P118" s="29">
        <f t="shared" si="30"/>
        <v>0</v>
      </c>
      <c r="Q118" s="29">
        <f t="shared" si="30"/>
        <v>0</v>
      </c>
      <c r="R118" s="29">
        <f t="shared" si="30"/>
        <v>0</v>
      </c>
      <c r="S118" s="38"/>
    </row>
    <row r="119" spans="2:25" s="1" customFormat="1" hidden="1" x14ac:dyDescent="0.25">
      <c r="B119" s="169">
        <v>15</v>
      </c>
      <c r="C119" s="158" t="s">
        <v>24</v>
      </c>
      <c r="D119" s="39"/>
      <c r="E119" s="94"/>
      <c r="F119" s="34"/>
      <c r="G119" s="100"/>
      <c r="H119" s="94"/>
      <c r="I119" s="34"/>
      <c r="J119" s="34"/>
      <c r="K119" s="34"/>
      <c r="L119" s="34"/>
      <c r="M119" s="34"/>
      <c r="N119" s="34"/>
      <c r="O119" s="34"/>
      <c r="P119" s="34"/>
      <c r="Q119" s="7">
        <f>F119-O119-R119</f>
        <v>0</v>
      </c>
      <c r="R119" s="34">
        <v>0</v>
      </c>
      <c r="S119" s="38"/>
    </row>
    <row r="120" spans="2:25" s="1" customFormat="1" hidden="1" x14ac:dyDescent="0.25">
      <c r="B120" s="170"/>
      <c r="C120" s="159"/>
      <c r="D120" s="39"/>
      <c r="E120" s="94"/>
      <c r="F120" s="34"/>
      <c r="G120" s="100"/>
      <c r="H120" s="94"/>
      <c r="I120" s="34"/>
      <c r="J120" s="34"/>
      <c r="K120" s="34"/>
      <c r="L120" s="34"/>
      <c r="M120" s="34"/>
      <c r="N120" s="34"/>
      <c r="O120" s="34"/>
      <c r="P120" s="34"/>
      <c r="Q120" s="7"/>
      <c r="R120" s="34"/>
      <c r="S120" s="38"/>
    </row>
    <row r="121" spans="2:25" s="1" customFormat="1" hidden="1" x14ac:dyDescent="0.25">
      <c r="B121" s="171"/>
      <c r="C121" s="15" t="s">
        <v>5</v>
      </c>
      <c r="D121" s="39"/>
      <c r="E121" s="105"/>
      <c r="F121" s="29">
        <f>SUM(F119:F120)</f>
        <v>0</v>
      </c>
      <c r="G121" s="29"/>
      <c r="H121" s="29"/>
      <c r="I121" s="29">
        <f t="shared" ref="I121:R121" si="31">SUM(I119:I120)</f>
        <v>0</v>
      </c>
      <c r="J121" s="29"/>
      <c r="K121" s="29">
        <f t="shared" si="31"/>
        <v>0</v>
      </c>
      <c r="L121" s="29"/>
      <c r="M121" s="29">
        <f t="shared" si="31"/>
        <v>0</v>
      </c>
      <c r="N121" s="29">
        <f t="shared" si="31"/>
        <v>0</v>
      </c>
      <c r="O121" s="29">
        <f t="shared" si="31"/>
        <v>0</v>
      </c>
      <c r="P121" s="29">
        <f t="shared" si="31"/>
        <v>0</v>
      </c>
      <c r="Q121" s="29">
        <f t="shared" si="31"/>
        <v>0</v>
      </c>
      <c r="R121" s="29">
        <f t="shared" si="31"/>
        <v>0</v>
      </c>
      <c r="S121" s="38"/>
    </row>
    <row r="122" spans="2:25" s="1" customFormat="1" ht="18" hidden="1" customHeight="1" x14ac:dyDescent="0.25">
      <c r="B122" s="169">
        <v>16</v>
      </c>
      <c r="C122" s="65" t="s">
        <v>36</v>
      </c>
      <c r="D122" s="39"/>
      <c r="E122" s="94"/>
      <c r="F122" s="34"/>
      <c r="G122" s="95"/>
      <c r="H122" s="94"/>
      <c r="I122" s="34"/>
      <c r="J122" s="34"/>
      <c r="K122" s="34"/>
      <c r="L122" s="34"/>
      <c r="M122" s="29"/>
      <c r="N122" s="34"/>
      <c r="O122" s="29"/>
      <c r="P122" s="29"/>
      <c r="Q122" s="7">
        <f>F122-O122-R122</f>
        <v>0</v>
      </c>
      <c r="R122" s="34">
        <v>0</v>
      </c>
      <c r="S122" s="38"/>
      <c r="T122" s="152" t="s">
        <v>121</v>
      </c>
      <c r="U122" s="153">
        <v>1171.83</v>
      </c>
    </row>
    <row r="123" spans="2:25" s="1" customFormat="1" ht="15" hidden="1" customHeight="1" x14ac:dyDescent="0.25">
      <c r="B123" s="171"/>
      <c r="C123" s="15" t="s">
        <v>5</v>
      </c>
      <c r="D123" s="39"/>
      <c r="E123" s="105"/>
      <c r="F123" s="29">
        <f>SUM(F122:F122)</f>
        <v>0</v>
      </c>
      <c r="G123" s="102"/>
      <c r="H123" s="29"/>
      <c r="I123" s="29">
        <f t="shared" ref="I123:R123" si="32">SUM(I122:I122)</f>
        <v>0</v>
      </c>
      <c r="J123" s="29"/>
      <c r="K123" s="29">
        <f t="shared" si="32"/>
        <v>0</v>
      </c>
      <c r="L123" s="29"/>
      <c r="M123" s="29">
        <f t="shared" si="32"/>
        <v>0</v>
      </c>
      <c r="N123" s="29">
        <f t="shared" si="32"/>
        <v>0</v>
      </c>
      <c r="O123" s="29">
        <f t="shared" si="32"/>
        <v>0</v>
      </c>
      <c r="P123" s="29">
        <f t="shared" si="32"/>
        <v>0</v>
      </c>
      <c r="Q123" s="29">
        <f t="shared" si="32"/>
        <v>0</v>
      </c>
      <c r="R123" s="29">
        <f t="shared" si="32"/>
        <v>0</v>
      </c>
      <c r="S123" s="38"/>
    </row>
    <row r="124" spans="2:25" s="1" customFormat="1" x14ac:dyDescent="0.25">
      <c r="B124" s="169">
        <v>15</v>
      </c>
      <c r="C124" s="158" t="s">
        <v>25</v>
      </c>
      <c r="D124" s="52" t="s">
        <v>138</v>
      </c>
      <c r="E124" s="94">
        <v>44469</v>
      </c>
      <c r="F124" s="34">
        <v>931.18</v>
      </c>
      <c r="G124" s="100">
        <v>1102</v>
      </c>
      <c r="H124" s="94">
        <v>44480</v>
      </c>
      <c r="I124" s="34">
        <v>931.18</v>
      </c>
      <c r="J124" s="34"/>
      <c r="K124" s="34">
        <v>931.18</v>
      </c>
      <c r="L124" s="34"/>
      <c r="M124" s="29"/>
      <c r="N124" s="34"/>
      <c r="O124" s="29"/>
      <c r="P124" s="29"/>
      <c r="Q124" s="7">
        <f>F124-O124-R124</f>
        <v>931.18</v>
      </c>
      <c r="R124" s="34">
        <v>0</v>
      </c>
      <c r="S124" s="38"/>
    </row>
    <row r="125" spans="2:25" s="1" customFormat="1" hidden="1" x14ac:dyDescent="0.25">
      <c r="B125" s="170"/>
      <c r="C125" s="166"/>
      <c r="D125" s="52"/>
      <c r="E125" s="94"/>
      <c r="F125" s="34"/>
      <c r="G125" s="95"/>
      <c r="H125" s="94"/>
      <c r="I125" s="34"/>
      <c r="J125" s="34"/>
      <c r="K125" s="34"/>
      <c r="L125" s="34"/>
      <c r="M125" s="29"/>
      <c r="N125" s="34"/>
      <c r="O125" s="29"/>
      <c r="P125" s="29"/>
      <c r="Q125" s="7">
        <f>F125-O125-R125</f>
        <v>0</v>
      </c>
      <c r="R125" s="34">
        <v>0</v>
      </c>
      <c r="S125" s="38"/>
      <c r="T125" s="152" t="s">
        <v>118</v>
      </c>
      <c r="U125" s="153">
        <v>1479.03</v>
      </c>
    </row>
    <row r="126" spans="2:25" s="1" customFormat="1" hidden="1" x14ac:dyDescent="0.25">
      <c r="B126" s="170"/>
      <c r="C126" s="159"/>
      <c r="D126" s="52"/>
      <c r="E126" s="94"/>
      <c r="F126" s="34"/>
      <c r="G126" s="100"/>
      <c r="H126" s="94"/>
      <c r="I126" s="34"/>
      <c r="J126" s="34"/>
      <c r="K126" s="34"/>
      <c r="L126" s="34"/>
      <c r="M126" s="29"/>
      <c r="N126" s="34"/>
      <c r="O126" s="29"/>
      <c r="P126" s="29"/>
      <c r="Q126" s="7">
        <f>F126-O126-R126</f>
        <v>0</v>
      </c>
      <c r="R126" s="34">
        <v>0</v>
      </c>
      <c r="S126" s="38"/>
      <c r="T126" s="154"/>
      <c r="U126" s="155"/>
      <c r="W126" s="153">
        <v>931.18</v>
      </c>
      <c r="X126" s="152" t="s">
        <v>171</v>
      </c>
      <c r="Y126" s="152" t="s">
        <v>141</v>
      </c>
    </row>
    <row r="127" spans="2:25" s="1" customFormat="1" x14ac:dyDescent="0.25">
      <c r="B127" s="171"/>
      <c r="C127" s="15" t="s">
        <v>5</v>
      </c>
      <c r="D127" s="39"/>
      <c r="E127" s="105"/>
      <c r="F127" s="29">
        <f>SUM(F124:F126)</f>
        <v>931.18</v>
      </c>
      <c r="G127" s="29"/>
      <c r="H127" s="29"/>
      <c r="I127" s="29">
        <f t="shared" ref="I127:R127" si="33">SUM(I124:I126)</f>
        <v>931.18</v>
      </c>
      <c r="J127" s="108">
        <v>672.76</v>
      </c>
      <c r="K127" s="29">
        <f t="shared" si="33"/>
        <v>931.18</v>
      </c>
      <c r="L127" s="29">
        <f t="shared" si="33"/>
        <v>0</v>
      </c>
      <c r="M127" s="29">
        <f t="shared" si="33"/>
        <v>0</v>
      </c>
      <c r="N127" s="29">
        <f t="shared" si="33"/>
        <v>0</v>
      </c>
      <c r="O127" s="29">
        <f t="shared" si="33"/>
        <v>0</v>
      </c>
      <c r="P127" s="29">
        <f t="shared" si="33"/>
        <v>0</v>
      </c>
      <c r="Q127" s="29">
        <f t="shared" si="33"/>
        <v>931.18</v>
      </c>
      <c r="R127" s="29">
        <f t="shared" si="33"/>
        <v>0</v>
      </c>
      <c r="S127" s="38"/>
    </row>
    <row r="128" spans="2:25" s="1" customFormat="1" ht="17.25" customHeight="1" x14ac:dyDescent="0.25">
      <c r="B128" s="169">
        <v>16</v>
      </c>
      <c r="C128" s="158" t="s">
        <v>77</v>
      </c>
      <c r="D128" s="39">
        <v>166</v>
      </c>
      <c r="E128" s="94">
        <v>44469</v>
      </c>
      <c r="F128" s="30">
        <v>5329.66</v>
      </c>
      <c r="G128" s="111">
        <v>1086</v>
      </c>
      <c r="H128" s="94">
        <v>44477</v>
      </c>
      <c r="I128" s="30">
        <v>5329.66</v>
      </c>
      <c r="J128" s="30"/>
      <c r="K128" s="30">
        <v>5329.66</v>
      </c>
      <c r="L128" s="30"/>
      <c r="M128" s="29"/>
      <c r="N128" s="30"/>
      <c r="O128" s="29"/>
      <c r="P128" s="29"/>
      <c r="Q128" s="7">
        <f>F128-O128-R128</f>
        <v>5329.66</v>
      </c>
      <c r="R128" s="30">
        <v>0</v>
      </c>
      <c r="S128" s="38"/>
    </row>
    <row r="129" spans="2:25" s="1" customFormat="1" ht="15" customHeight="1" x14ac:dyDescent="0.25">
      <c r="B129" s="170"/>
      <c r="C129" s="166"/>
      <c r="D129" s="39">
        <v>539</v>
      </c>
      <c r="E129" s="94">
        <v>44469</v>
      </c>
      <c r="F129" s="30">
        <v>5245</v>
      </c>
      <c r="G129" s="100">
        <v>1099</v>
      </c>
      <c r="H129" s="94">
        <v>44480</v>
      </c>
      <c r="I129" s="30">
        <v>5245</v>
      </c>
      <c r="J129" s="30"/>
      <c r="K129" s="30">
        <v>5245</v>
      </c>
      <c r="L129" s="30"/>
      <c r="M129" s="29"/>
      <c r="N129" s="30"/>
      <c r="O129" s="29"/>
      <c r="P129" s="29"/>
      <c r="Q129" s="7">
        <f>F129-O129-R129</f>
        <v>5245</v>
      </c>
      <c r="R129" s="30">
        <v>0</v>
      </c>
      <c r="S129" s="38"/>
      <c r="T129" s="152" t="s">
        <v>124</v>
      </c>
      <c r="U129" s="153">
        <v>12098.65</v>
      </c>
      <c r="W129" s="153">
        <v>5245</v>
      </c>
      <c r="X129" s="152" t="s">
        <v>179</v>
      </c>
      <c r="Y129" s="152" t="s">
        <v>141</v>
      </c>
    </row>
    <row r="130" spans="2:25" s="1" customFormat="1" ht="15" hidden="1" customHeight="1" x14ac:dyDescent="0.25">
      <c r="B130" s="170"/>
      <c r="C130" s="159"/>
      <c r="D130" s="39"/>
      <c r="E130" s="94"/>
      <c r="F130" s="30"/>
      <c r="G130" s="100"/>
      <c r="H130" s="94"/>
      <c r="I130" s="30"/>
      <c r="J130" s="30"/>
      <c r="K130" s="30"/>
      <c r="L130" s="30"/>
      <c r="M130" s="29"/>
      <c r="N130" s="30"/>
      <c r="O130" s="29"/>
      <c r="P130" s="29"/>
      <c r="Q130" s="7">
        <f>F130-O130-R130</f>
        <v>0</v>
      </c>
      <c r="R130" s="30"/>
      <c r="S130" s="38"/>
      <c r="T130" s="154"/>
      <c r="U130" s="155"/>
      <c r="W130" s="153">
        <v>5329.66</v>
      </c>
      <c r="X130" s="152" t="s">
        <v>180</v>
      </c>
      <c r="Y130" s="152" t="s">
        <v>141</v>
      </c>
    </row>
    <row r="131" spans="2:25" s="1" customFormat="1" x14ac:dyDescent="0.25">
      <c r="B131" s="171"/>
      <c r="C131" s="15" t="s">
        <v>5</v>
      </c>
      <c r="D131" s="39"/>
      <c r="E131" s="105"/>
      <c r="F131" s="29">
        <f>SUM(F128:F130)</f>
        <v>10574.66</v>
      </c>
      <c r="G131" s="102"/>
      <c r="H131" s="29"/>
      <c r="I131" s="29">
        <f t="shared" ref="I131:R131" si="34">SUM(I128:I130)</f>
        <v>10574.66</v>
      </c>
      <c r="J131" s="29"/>
      <c r="K131" s="29">
        <f t="shared" si="34"/>
        <v>10574.66</v>
      </c>
      <c r="L131" s="29">
        <f t="shared" si="34"/>
        <v>0</v>
      </c>
      <c r="M131" s="29">
        <f t="shared" si="34"/>
        <v>0</v>
      </c>
      <c r="N131" s="29">
        <f t="shared" si="34"/>
        <v>0</v>
      </c>
      <c r="O131" s="29">
        <f t="shared" si="34"/>
        <v>0</v>
      </c>
      <c r="P131" s="29">
        <f t="shared" si="34"/>
        <v>0</v>
      </c>
      <c r="Q131" s="29">
        <f t="shared" si="34"/>
        <v>10574.66</v>
      </c>
      <c r="R131" s="29">
        <f t="shared" si="34"/>
        <v>0</v>
      </c>
      <c r="S131" s="38"/>
    </row>
    <row r="132" spans="2:25" s="1" customFormat="1" ht="16.5" customHeight="1" x14ac:dyDescent="0.25">
      <c r="B132" s="169">
        <v>17</v>
      </c>
      <c r="C132" s="164" t="s">
        <v>35</v>
      </c>
      <c r="D132" s="39">
        <v>636</v>
      </c>
      <c r="E132" s="94">
        <v>44469</v>
      </c>
      <c r="F132" s="34">
        <v>2112.3200000000002</v>
      </c>
      <c r="G132" s="95">
        <v>1085</v>
      </c>
      <c r="H132" s="94">
        <v>44475</v>
      </c>
      <c r="I132" s="34">
        <v>2112.3200000000002</v>
      </c>
      <c r="J132" s="34"/>
      <c r="K132" s="34">
        <v>2112.3200000000002</v>
      </c>
      <c r="L132" s="34"/>
      <c r="M132" s="29"/>
      <c r="N132" s="34"/>
      <c r="O132" s="29"/>
      <c r="P132" s="29"/>
      <c r="Q132" s="7">
        <f>F132-O132-R132</f>
        <v>2112.3200000000002</v>
      </c>
      <c r="R132" s="34">
        <v>0</v>
      </c>
      <c r="S132" s="38"/>
    </row>
    <row r="133" spans="2:25" s="1" customFormat="1" ht="16.5" customHeight="1" x14ac:dyDescent="0.25">
      <c r="B133" s="170"/>
      <c r="C133" s="165"/>
      <c r="D133" s="39"/>
      <c r="E133" s="94"/>
      <c r="F133" s="34"/>
      <c r="G133" s="95"/>
      <c r="H133" s="94"/>
      <c r="I133" s="34"/>
      <c r="J133" s="34"/>
      <c r="K133" s="34"/>
      <c r="L133" s="34"/>
      <c r="M133" s="29"/>
      <c r="N133" s="34"/>
      <c r="O133" s="29"/>
      <c r="P133" s="29"/>
      <c r="Q133" s="7">
        <f>F133-O133-R133</f>
        <v>0</v>
      </c>
      <c r="R133" s="34">
        <v>0</v>
      </c>
      <c r="S133" s="38"/>
      <c r="T133" s="152" t="s">
        <v>122</v>
      </c>
      <c r="U133" s="153">
        <v>2112.3200000000002</v>
      </c>
      <c r="W133" s="153">
        <v>2112.3200000000002</v>
      </c>
      <c r="X133" s="152" t="s">
        <v>176</v>
      </c>
      <c r="Y133" s="152" t="s">
        <v>141</v>
      </c>
    </row>
    <row r="134" spans="2:25" s="1" customFormat="1" x14ac:dyDescent="0.25">
      <c r="B134" s="171"/>
      <c r="C134" s="15" t="s">
        <v>5</v>
      </c>
      <c r="D134" s="39" t="s">
        <v>72</v>
      </c>
      <c r="E134" s="105"/>
      <c r="F134" s="29">
        <f>SUM(F132:F133)</f>
        <v>2112.3200000000002</v>
      </c>
      <c r="G134" s="29"/>
      <c r="H134" s="29"/>
      <c r="I134" s="29">
        <f t="shared" ref="I134:R134" si="35">SUM(I132:I133)</f>
        <v>2112.3200000000002</v>
      </c>
      <c r="J134" s="29"/>
      <c r="K134" s="29">
        <f t="shared" si="35"/>
        <v>2112.3200000000002</v>
      </c>
      <c r="L134" s="29"/>
      <c r="M134" s="29">
        <f t="shared" si="35"/>
        <v>0</v>
      </c>
      <c r="N134" s="29">
        <f t="shared" si="35"/>
        <v>0</v>
      </c>
      <c r="O134" s="29">
        <f t="shared" si="35"/>
        <v>0</v>
      </c>
      <c r="P134" s="29">
        <f t="shared" si="35"/>
        <v>0</v>
      </c>
      <c r="Q134" s="29">
        <f t="shared" si="35"/>
        <v>2112.3200000000002</v>
      </c>
      <c r="R134" s="29">
        <f t="shared" si="35"/>
        <v>0</v>
      </c>
      <c r="S134" s="29"/>
    </row>
    <row r="135" spans="2:25" s="1" customFormat="1" x14ac:dyDescent="0.25">
      <c r="B135" s="169">
        <v>18</v>
      </c>
      <c r="C135" s="158" t="s">
        <v>43</v>
      </c>
      <c r="D135" s="52" t="s">
        <v>140</v>
      </c>
      <c r="E135" s="94">
        <v>44469</v>
      </c>
      <c r="F135" s="7">
        <v>2181</v>
      </c>
      <c r="G135" s="100">
        <v>1106</v>
      </c>
      <c r="H135" s="94">
        <v>44480</v>
      </c>
      <c r="I135" s="7">
        <v>2181</v>
      </c>
      <c r="J135" s="7"/>
      <c r="K135" s="7">
        <v>2181</v>
      </c>
      <c r="L135" s="7"/>
      <c r="M135" s="39"/>
      <c r="N135" s="7"/>
      <c r="O135" s="39"/>
      <c r="P135" s="39"/>
      <c r="Q135" s="7">
        <f>F135-O135-R135</f>
        <v>2181</v>
      </c>
      <c r="R135" s="7">
        <v>0</v>
      </c>
      <c r="S135" s="38"/>
      <c r="T135" s="152" t="s">
        <v>85</v>
      </c>
      <c r="U135" s="153">
        <v>4603.32</v>
      </c>
    </row>
    <row r="136" spans="2:25" s="1" customFormat="1" hidden="1" x14ac:dyDescent="0.25">
      <c r="B136" s="170"/>
      <c r="C136" s="159"/>
      <c r="D136" s="52"/>
      <c r="E136" s="94"/>
      <c r="F136" s="7"/>
      <c r="G136" s="100"/>
      <c r="H136" s="94"/>
      <c r="I136" s="7"/>
      <c r="J136" s="7"/>
      <c r="K136" s="7"/>
      <c r="L136" s="7"/>
      <c r="M136" s="39"/>
      <c r="N136" s="7"/>
      <c r="O136" s="39"/>
      <c r="P136" s="39"/>
      <c r="Q136" s="7">
        <f>F136-O136-R136</f>
        <v>0</v>
      </c>
      <c r="R136" s="7">
        <v>0</v>
      </c>
      <c r="S136" s="38"/>
      <c r="W136" s="153">
        <v>2181</v>
      </c>
      <c r="X136" s="152" t="s">
        <v>140</v>
      </c>
    </row>
    <row r="137" spans="2:25" s="1" customFormat="1" x14ac:dyDescent="0.25">
      <c r="B137" s="171"/>
      <c r="C137" s="15" t="s">
        <v>5</v>
      </c>
      <c r="D137" s="39"/>
      <c r="E137" s="109"/>
      <c r="F137" s="60">
        <f>SUM(F135:F136)</f>
        <v>2181</v>
      </c>
      <c r="G137" s="110"/>
      <c r="H137" s="60"/>
      <c r="I137" s="60">
        <f t="shared" ref="I137:R137" si="36">SUM(I135:I136)</f>
        <v>2181</v>
      </c>
      <c r="J137" s="60"/>
      <c r="K137" s="60">
        <f t="shared" si="36"/>
        <v>2181</v>
      </c>
      <c r="L137" s="60"/>
      <c r="M137" s="60">
        <f t="shared" si="36"/>
        <v>0</v>
      </c>
      <c r="N137" s="60">
        <f t="shared" si="36"/>
        <v>0</v>
      </c>
      <c r="O137" s="60">
        <f t="shared" si="36"/>
        <v>0</v>
      </c>
      <c r="P137" s="60">
        <f t="shared" si="36"/>
        <v>0</v>
      </c>
      <c r="Q137" s="60">
        <f t="shared" si="36"/>
        <v>2181</v>
      </c>
      <c r="R137" s="60">
        <f t="shared" si="36"/>
        <v>0</v>
      </c>
      <c r="S137" s="38"/>
    </row>
    <row r="138" spans="2:25" s="1" customFormat="1" ht="15" customHeight="1" x14ac:dyDescent="0.25">
      <c r="B138" s="196">
        <v>19</v>
      </c>
      <c r="C138" s="19" t="s">
        <v>78</v>
      </c>
      <c r="D138" s="45">
        <v>793</v>
      </c>
      <c r="E138" s="94">
        <v>44469</v>
      </c>
      <c r="F138" s="7">
        <v>3705.52</v>
      </c>
      <c r="G138" s="111">
        <v>1078</v>
      </c>
      <c r="H138" s="94">
        <v>44477</v>
      </c>
      <c r="I138" s="7">
        <v>3705.52</v>
      </c>
      <c r="J138" s="7"/>
      <c r="K138" s="7">
        <v>3705.52</v>
      </c>
      <c r="L138" s="7"/>
      <c r="M138" s="7"/>
      <c r="N138" s="7"/>
      <c r="O138" s="7"/>
      <c r="P138" s="7"/>
      <c r="Q138" s="7">
        <f>F138-O138-R138</f>
        <v>3705.52</v>
      </c>
      <c r="R138" s="7">
        <v>0</v>
      </c>
      <c r="S138" s="38"/>
    </row>
    <row r="139" spans="2:25" s="1" customFormat="1" ht="15" customHeight="1" x14ac:dyDescent="0.25">
      <c r="B139" s="197"/>
      <c r="C139" s="138" t="s">
        <v>79</v>
      </c>
      <c r="D139" s="45">
        <v>800</v>
      </c>
      <c r="E139" s="94">
        <v>44469</v>
      </c>
      <c r="F139" s="7">
        <v>1008.35</v>
      </c>
      <c r="G139" s="111">
        <v>1079</v>
      </c>
      <c r="H139" s="94">
        <v>44477</v>
      </c>
      <c r="I139" s="7">
        <v>1008.35</v>
      </c>
      <c r="J139" s="7"/>
      <c r="K139" s="7">
        <v>1008.35</v>
      </c>
      <c r="L139" s="7"/>
      <c r="M139" s="7"/>
      <c r="N139" s="7"/>
      <c r="O139" s="7"/>
      <c r="P139" s="7"/>
      <c r="Q139" s="7">
        <f>F139-O139-R139</f>
        <v>1008.35</v>
      </c>
      <c r="R139" s="7">
        <v>0</v>
      </c>
      <c r="S139" s="38"/>
      <c r="T139" s="152" t="s">
        <v>125</v>
      </c>
      <c r="U139" s="153">
        <v>1008.35</v>
      </c>
      <c r="W139" s="153">
        <v>1008.35</v>
      </c>
      <c r="X139" s="152" t="s">
        <v>182</v>
      </c>
      <c r="Y139" s="152" t="s">
        <v>141</v>
      </c>
    </row>
    <row r="140" spans="2:25" s="1" customFormat="1" ht="15" hidden="1" customHeight="1" x14ac:dyDescent="0.25">
      <c r="B140" s="197"/>
      <c r="C140" s="20"/>
      <c r="D140" s="45"/>
      <c r="E140" s="94"/>
      <c r="F140" s="7"/>
      <c r="G140" s="111"/>
      <c r="H140" s="94"/>
      <c r="I140" s="7"/>
      <c r="J140" s="7"/>
      <c r="K140" s="7"/>
      <c r="L140" s="7"/>
      <c r="M140" s="7"/>
      <c r="N140" s="7"/>
      <c r="O140" s="7"/>
      <c r="P140" s="7"/>
      <c r="Q140" s="7">
        <f>F140-O140-R140</f>
        <v>0</v>
      </c>
      <c r="R140" s="7">
        <v>0</v>
      </c>
      <c r="S140" s="38"/>
      <c r="T140" s="154"/>
      <c r="U140" s="155"/>
      <c r="W140" s="153">
        <v>3705.52</v>
      </c>
      <c r="X140" s="152" t="s">
        <v>181</v>
      </c>
      <c r="Y140" s="152" t="s">
        <v>141</v>
      </c>
    </row>
    <row r="141" spans="2:25" s="1" customFormat="1" ht="15" customHeight="1" x14ac:dyDescent="0.25">
      <c r="B141" s="171"/>
      <c r="C141" s="135" t="s">
        <v>5</v>
      </c>
      <c r="D141" s="39"/>
      <c r="E141" s="109"/>
      <c r="F141" s="60">
        <f>SUM(F138:F140)</f>
        <v>4713.87</v>
      </c>
      <c r="G141" s="110"/>
      <c r="H141" s="60"/>
      <c r="I141" s="60">
        <f t="shared" ref="I141:R141" si="37">SUM(I138:I140)</f>
        <v>4713.87</v>
      </c>
      <c r="J141" s="60"/>
      <c r="K141" s="60">
        <f t="shared" si="37"/>
        <v>4713.87</v>
      </c>
      <c r="L141" s="60">
        <f t="shared" si="37"/>
        <v>0</v>
      </c>
      <c r="M141" s="60">
        <f t="shared" si="37"/>
        <v>0</v>
      </c>
      <c r="N141" s="60">
        <f t="shared" si="37"/>
        <v>0</v>
      </c>
      <c r="O141" s="60">
        <f t="shared" si="37"/>
        <v>0</v>
      </c>
      <c r="P141" s="60">
        <f t="shared" si="37"/>
        <v>0</v>
      </c>
      <c r="Q141" s="60">
        <f t="shared" si="37"/>
        <v>4713.87</v>
      </c>
      <c r="R141" s="60">
        <f t="shared" si="37"/>
        <v>0</v>
      </c>
      <c r="S141" s="38"/>
    </row>
    <row r="142" spans="2:25" s="1" customFormat="1" ht="18" hidden="1" customHeight="1" x14ac:dyDescent="0.25">
      <c r="B142" s="169">
        <v>22</v>
      </c>
      <c r="C142" s="65" t="s">
        <v>50</v>
      </c>
      <c r="D142" s="45"/>
      <c r="E142" s="94"/>
      <c r="F142" s="32"/>
      <c r="G142" s="95"/>
      <c r="H142" s="94"/>
      <c r="I142" s="32"/>
      <c r="J142" s="32"/>
      <c r="K142" s="32"/>
      <c r="L142" s="32"/>
      <c r="M142" s="32"/>
      <c r="N142" s="32"/>
      <c r="O142" s="32"/>
      <c r="P142" s="32"/>
      <c r="Q142" s="7">
        <f>F142-O142-R142</f>
        <v>0</v>
      </c>
      <c r="R142" s="32">
        <v>0</v>
      </c>
      <c r="S142" s="38"/>
      <c r="T142" s="152" t="s">
        <v>96</v>
      </c>
      <c r="U142" s="153">
        <v>564.25</v>
      </c>
    </row>
    <row r="143" spans="2:25" s="1" customFormat="1" ht="15" hidden="1" customHeight="1" x14ac:dyDescent="0.25">
      <c r="B143" s="170"/>
      <c r="C143" s="66" t="s">
        <v>28</v>
      </c>
      <c r="D143" s="45"/>
      <c r="E143" s="94"/>
      <c r="F143" s="32"/>
      <c r="G143" s="95"/>
      <c r="H143" s="94"/>
      <c r="I143" s="32"/>
      <c r="J143" s="32"/>
      <c r="K143" s="32"/>
      <c r="L143" s="32"/>
      <c r="M143" s="32"/>
      <c r="N143" s="32"/>
      <c r="O143" s="32"/>
      <c r="P143" s="32"/>
      <c r="Q143" s="7">
        <f>F143-O143-R143</f>
        <v>0</v>
      </c>
      <c r="R143" s="32"/>
      <c r="S143" s="38"/>
    </row>
    <row r="144" spans="2:25" s="1" customFormat="1" ht="15" hidden="1" customHeight="1" x14ac:dyDescent="0.25">
      <c r="B144" s="171"/>
      <c r="C144" s="66" t="s">
        <v>5</v>
      </c>
      <c r="D144" s="39"/>
      <c r="E144" s="109"/>
      <c r="F144" s="60">
        <f>SUM(F142:F143)</f>
        <v>0</v>
      </c>
      <c r="G144" s="110"/>
      <c r="H144" s="60"/>
      <c r="I144" s="60">
        <f t="shared" ref="I144:Q144" si="38">SUM(I142:I143)</f>
        <v>0</v>
      </c>
      <c r="J144" s="60"/>
      <c r="K144" s="60">
        <f t="shared" si="38"/>
        <v>0</v>
      </c>
      <c r="L144" s="60"/>
      <c r="M144" s="60">
        <f t="shared" si="38"/>
        <v>0</v>
      </c>
      <c r="N144" s="60">
        <f t="shared" si="38"/>
        <v>0</v>
      </c>
      <c r="O144" s="60">
        <f t="shared" si="38"/>
        <v>0</v>
      </c>
      <c r="P144" s="60">
        <f t="shared" si="38"/>
        <v>0</v>
      </c>
      <c r="Q144" s="60">
        <f t="shared" si="38"/>
        <v>0</v>
      </c>
      <c r="R144" s="60">
        <f>SUM(R142:R143)</f>
        <v>0</v>
      </c>
      <c r="S144" s="38"/>
    </row>
    <row r="145" spans="2:25" s="1" customFormat="1" ht="18" hidden="1" customHeight="1" x14ac:dyDescent="0.25">
      <c r="B145" s="191">
        <v>23</v>
      </c>
      <c r="C145" s="164" t="s">
        <v>47</v>
      </c>
      <c r="D145" s="53"/>
      <c r="E145" s="94"/>
      <c r="F145" s="28"/>
      <c r="G145" s="95"/>
      <c r="H145" s="94"/>
      <c r="I145" s="28"/>
      <c r="J145" s="28"/>
      <c r="K145" s="28"/>
      <c r="L145" s="28"/>
      <c r="M145" s="28"/>
      <c r="N145" s="28"/>
      <c r="O145" s="28"/>
      <c r="P145" s="28"/>
      <c r="Q145" s="7">
        <f>F145-O145-R145</f>
        <v>0</v>
      </c>
      <c r="R145" s="28">
        <v>0</v>
      </c>
      <c r="S145" s="38"/>
      <c r="T145" s="152" t="s">
        <v>112</v>
      </c>
      <c r="U145" s="153">
        <v>314.06</v>
      </c>
    </row>
    <row r="146" spans="2:25" s="1" customFormat="1" ht="18" hidden="1" customHeight="1" x14ac:dyDescent="0.25">
      <c r="B146" s="192"/>
      <c r="C146" s="165"/>
      <c r="D146" s="53"/>
      <c r="E146" s="94"/>
      <c r="F146" s="28"/>
      <c r="G146" s="95"/>
      <c r="H146" s="94"/>
      <c r="I146" s="28"/>
      <c r="J146" s="28"/>
      <c r="K146" s="28"/>
      <c r="L146" s="28"/>
      <c r="M146" s="28"/>
      <c r="N146" s="28"/>
      <c r="O146" s="28"/>
      <c r="P146" s="28"/>
      <c r="Q146" s="7">
        <f>F146-O146-R146</f>
        <v>0</v>
      </c>
      <c r="R146" s="28"/>
      <c r="S146" s="38"/>
    </row>
    <row r="147" spans="2:25" s="1" customFormat="1" ht="15" hidden="1" customHeight="1" x14ac:dyDescent="0.25">
      <c r="B147" s="70"/>
      <c r="C147" s="15" t="s">
        <v>5</v>
      </c>
      <c r="D147" s="39"/>
      <c r="E147" s="109"/>
      <c r="F147" s="60">
        <f>SUM(F145:F146)</f>
        <v>0</v>
      </c>
      <c r="G147" s="110"/>
      <c r="H147" s="60"/>
      <c r="I147" s="60">
        <f t="shared" ref="I147:R147" si="39">SUM(I145:I146)</f>
        <v>0</v>
      </c>
      <c r="J147" s="60"/>
      <c r="K147" s="60">
        <f t="shared" si="39"/>
        <v>0</v>
      </c>
      <c r="L147" s="60"/>
      <c r="M147" s="60">
        <f t="shared" si="39"/>
        <v>0</v>
      </c>
      <c r="N147" s="60">
        <f t="shared" si="39"/>
        <v>0</v>
      </c>
      <c r="O147" s="60">
        <f t="shared" si="39"/>
        <v>0</v>
      </c>
      <c r="P147" s="60">
        <f t="shared" si="39"/>
        <v>0</v>
      </c>
      <c r="Q147" s="60">
        <f t="shared" si="39"/>
        <v>0</v>
      </c>
      <c r="R147" s="60">
        <f t="shared" si="39"/>
        <v>0</v>
      </c>
      <c r="S147" s="38"/>
    </row>
    <row r="148" spans="2:25" s="1" customFormat="1" ht="15" customHeight="1" x14ac:dyDescent="0.25">
      <c r="B148" s="169">
        <v>20</v>
      </c>
      <c r="C148" s="145" t="s">
        <v>41</v>
      </c>
      <c r="D148" s="52" t="s">
        <v>126</v>
      </c>
      <c r="E148" s="94">
        <v>44469</v>
      </c>
      <c r="F148" s="32">
        <v>2016.7</v>
      </c>
      <c r="G148" s="95">
        <v>1065</v>
      </c>
      <c r="H148" s="94">
        <v>44475</v>
      </c>
      <c r="I148" s="32">
        <v>2016.7</v>
      </c>
      <c r="J148" s="32"/>
      <c r="K148" s="32">
        <v>2016.7</v>
      </c>
      <c r="L148" s="32"/>
      <c r="M148" s="60"/>
      <c r="N148" s="32"/>
      <c r="O148" s="60"/>
      <c r="P148" s="60"/>
      <c r="Q148" s="7">
        <f>F148-O148-R148</f>
        <v>2016.7</v>
      </c>
      <c r="R148" s="32">
        <v>0</v>
      </c>
      <c r="S148" s="38"/>
      <c r="T148" s="152" t="s">
        <v>90</v>
      </c>
      <c r="U148" s="153">
        <v>1008.35</v>
      </c>
    </row>
    <row r="149" spans="2:25" s="1" customFormat="1" ht="15" customHeight="1" x14ac:dyDescent="0.25">
      <c r="B149" s="171"/>
      <c r="C149" s="15" t="s">
        <v>5</v>
      </c>
      <c r="D149" s="39"/>
      <c r="E149" s="109"/>
      <c r="F149" s="35">
        <f>SUM(F148:F148)</f>
        <v>2016.7</v>
      </c>
      <c r="G149" s="112"/>
      <c r="H149" s="35"/>
      <c r="I149" s="35">
        <f>SUM(I148:I148)</f>
        <v>2016.7</v>
      </c>
      <c r="J149" s="35"/>
      <c r="K149" s="35">
        <f t="shared" ref="K149:R149" si="40">SUM(K148:K148)</f>
        <v>2016.7</v>
      </c>
      <c r="L149" s="35">
        <f t="shared" si="40"/>
        <v>0</v>
      </c>
      <c r="M149" s="35">
        <f t="shared" si="40"/>
        <v>0</v>
      </c>
      <c r="N149" s="35">
        <f t="shared" si="40"/>
        <v>0</v>
      </c>
      <c r="O149" s="35">
        <f t="shared" si="40"/>
        <v>0</v>
      </c>
      <c r="P149" s="35">
        <f t="shared" si="40"/>
        <v>0</v>
      </c>
      <c r="Q149" s="35">
        <f t="shared" si="40"/>
        <v>2016.7</v>
      </c>
      <c r="R149" s="35">
        <f t="shared" si="40"/>
        <v>0</v>
      </c>
      <c r="S149" s="38"/>
    </row>
    <row r="150" spans="2:25" s="1" customFormat="1" ht="15" customHeight="1" x14ac:dyDescent="0.25">
      <c r="B150" s="169">
        <v>21</v>
      </c>
      <c r="C150" s="158" t="s">
        <v>66</v>
      </c>
      <c r="D150" s="39">
        <v>12</v>
      </c>
      <c r="E150" s="94">
        <v>44469</v>
      </c>
      <c r="F150" s="32">
        <v>961.96</v>
      </c>
      <c r="G150" s="95">
        <v>1087</v>
      </c>
      <c r="H150" s="94">
        <v>44477</v>
      </c>
      <c r="I150" s="32">
        <v>961.96</v>
      </c>
      <c r="J150" s="32"/>
      <c r="K150" s="32">
        <v>961.96</v>
      </c>
      <c r="L150" s="32"/>
      <c r="M150" s="35"/>
      <c r="N150" s="32"/>
      <c r="O150" s="35"/>
      <c r="P150" s="35"/>
      <c r="Q150" s="7">
        <f>F150-O150-R150</f>
        <v>961.96</v>
      </c>
      <c r="R150" s="32">
        <v>0</v>
      </c>
      <c r="S150" s="38"/>
      <c r="T150" s="152" t="s">
        <v>97</v>
      </c>
      <c r="U150" s="153">
        <v>928.66</v>
      </c>
    </row>
    <row r="151" spans="2:25" s="1" customFormat="1" ht="15" hidden="1" customHeight="1" x14ac:dyDescent="0.25">
      <c r="B151" s="170"/>
      <c r="C151" s="159"/>
      <c r="D151" s="39"/>
      <c r="E151" s="94"/>
      <c r="F151" s="32"/>
      <c r="G151" s="95"/>
      <c r="H151" s="94"/>
      <c r="I151" s="32"/>
      <c r="J151" s="32"/>
      <c r="K151" s="32"/>
      <c r="L151" s="32"/>
      <c r="M151" s="35"/>
      <c r="N151" s="32"/>
      <c r="O151" s="35"/>
      <c r="P151" s="35"/>
      <c r="Q151" s="7">
        <f>F151-O151-R151</f>
        <v>0</v>
      </c>
      <c r="R151" s="32"/>
      <c r="S151" s="38"/>
      <c r="T151" s="154"/>
      <c r="U151" s="155"/>
      <c r="W151" s="153">
        <v>961.96</v>
      </c>
      <c r="X151" s="152" t="s">
        <v>151</v>
      </c>
      <c r="Y151" s="152" t="s">
        <v>141</v>
      </c>
    </row>
    <row r="152" spans="2:25" s="1" customFormat="1" ht="15" customHeight="1" x14ac:dyDescent="0.25">
      <c r="B152" s="171"/>
      <c r="C152" s="15" t="s">
        <v>5</v>
      </c>
      <c r="D152" s="39"/>
      <c r="E152" s="109"/>
      <c r="F152" s="35">
        <f>SUM(F150:F151)</f>
        <v>961.96</v>
      </c>
      <c r="G152" s="112"/>
      <c r="H152" s="35"/>
      <c r="I152" s="35">
        <f t="shared" ref="I152:R152" si="41">SUM(I150:I151)</f>
        <v>961.96</v>
      </c>
      <c r="J152" s="35"/>
      <c r="K152" s="35">
        <f t="shared" si="41"/>
        <v>961.96</v>
      </c>
      <c r="L152" s="35">
        <f t="shared" si="41"/>
        <v>0</v>
      </c>
      <c r="M152" s="35">
        <f t="shared" si="41"/>
        <v>0</v>
      </c>
      <c r="N152" s="35">
        <f t="shared" si="41"/>
        <v>0</v>
      </c>
      <c r="O152" s="35">
        <f t="shared" si="41"/>
        <v>0</v>
      </c>
      <c r="P152" s="35">
        <f t="shared" si="41"/>
        <v>0</v>
      </c>
      <c r="Q152" s="35">
        <f t="shared" si="41"/>
        <v>961.96</v>
      </c>
      <c r="R152" s="35">
        <f t="shared" si="41"/>
        <v>0</v>
      </c>
      <c r="S152" s="38"/>
    </row>
    <row r="153" spans="2:25" s="1" customFormat="1" ht="15" customHeight="1" x14ac:dyDescent="0.25">
      <c r="B153" s="169">
        <v>22</v>
      </c>
      <c r="C153" s="158" t="s">
        <v>63</v>
      </c>
      <c r="D153" s="39">
        <v>25</v>
      </c>
      <c r="E153" s="94">
        <v>44469</v>
      </c>
      <c r="F153" s="32">
        <v>886.33</v>
      </c>
      <c r="G153" s="100">
        <v>1110</v>
      </c>
      <c r="H153" s="94">
        <v>44481</v>
      </c>
      <c r="I153" s="32">
        <v>886.33</v>
      </c>
      <c r="J153" s="32"/>
      <c r="K153" s="32">
        <v>886.33</v>
      </c>
      <c r="L153" s="32"/>
      <c r="M153" s="35"/>
      <c r="N153" s="32"/>
      <c r="O153" s="35"/>
      <c r="P153" s="35"/>
      <c r="Q153" s="7">
        <f>F153-O153-R153</f>
        <v>886.33</v>
      </c>
      <c r="R153" s="32">
        <v>0</v>
      </c>
      <c r="S153" s="38"/>
    </row>
    <row r="154" spans="2:25" s="1" customFormat="1" ht="15" customHeight="1" x14ac:dyDescent="0.25">
      <c r="B154" s="170"/>
      <c r="C154" s="159"/>
      <c r="D154" s="39"/>
      <c r="E154" s="94"/>
      <c r="F154" s="32"/>
      <c r="G154" s="100"/>
      <c r="H154" s="94"/>
      <c r="I154" s="32"/>
      <c r="J154" s="32"/>
      <c r="K154" s="32"/>
      <c r="L154" s="32"/>
      <c r="M154" s="35"/>
      <c r="N154" s="32"/>
      <c r="O154" s="35"/>
      <c r="P154" s="35"/>
      <c r="Q154" s="7">
        <f>F154-O154-R154</f>
        <v>0</v>
      </c>
      <c r="R154" s="32">
        <v>0</v>
      </c>
      <c r="S154" s="38"/>
      <c r="T154" s="152" t="s">
        <v>91</v>
      </c>
      <c r="U154" s="153">
        <v>3078.99</v>
      </c>
      <c r="W154" s="153">
        <v>886.33</v>
      </c>
      <c r="X154" s="152" t="s">
        <v>147</v>
      </c>
      <c r="Y154" s="152" t="s">
        <v>141</v>
      </c>
    </row>
    <row r="155" spans="2:25" s="1" customFormat="1" ht="15" customHeight="1" x14ac:dyDescent="0.25">
      <c r="B155" s="171"/>
      <c r="C155" s="15" t="s">
        <v>5</v>
      </c>
      <c r="D155" s="39"/>
      <c r="E155" s="109"/>
      <c r="F155" s="35">
        <f>SUM(F153:F154)</f>
        <v>886.33</v>
      </c>
      <c r="G155" s="112"/>
      <c r="H155" s="35"/>
      <c r="I155" s="35">
        <f t="shared" ref="I155:Q155" si="42">SUM(I153:I154)</f>
        <v>886.33</v>
      </c>
      <c r="J155" s="35"/>
      <c r="K155" s="35">
        <f t="shared" si="42"/>
        <v>886.33</v>
      </c>
      <c r="L155" s="35"/>
      <c r="M155" s="35">
        <f t="shared" si="42"/>
        <v>0</v>
      </c>
      <c r="N155" s="35">
        <f t="shared" si="42"/>
        <v>0</v>
      </c>
      <c r="O155" s="35">
        <f t="shared" si="42"/>
        <v>0</v>
      </c>
      <c r="P155" s="35">
        <f t="shared" si="42"/>
        <v>0</v>
      </c>
      <c r="Q155" s="35">
        <f t="shared" si="42"/>
        <v>886.33</v>
      </c>
      <c r="R155" s="35">
        <f>SUM(R153:R154)</f>
        <v>0</v>
      </c>
      <c r="S155" s="38"/>
    </row>
    <row r="156" spans="2:25" s="1" customFormat="1" ht="15" customHeight="1" x14ac:dyDescent="0.25">
      <c r="B156" s="169">
        <v>23</v>
      </c>
      <c r="C156" s="158" t="s">
        <v>136</v>
      </c>
      <c r="D156" s="39">
        <v>8962</v>
      </c>
      <c r="E156" s="94">
        <v>44469</v>
      </c>
      <c r="F156" s="32">
        <v>8682.2999999999993</v>
      </c>
      <c r="G156" s="95">
        <v>1077</v>
      </c>
      <c r="H156" s="94">
        <v>44476</v>
      </c>
      <c r="I156" s="32">
        <v>8682.2999999999993</v>
      </c>
      <c r="J156" s="32"/>
      <c r="K156" s="32">
        <v>8682.2999999999993</v>
      </c>
      <c r="L156" s="32"/>
      <c r="M156" s="35"/>
      <c r="N156" s="32"/>
      <c r="O156" s="35"/>
      <c r="P156" s="35"/>
      <c r="Q156" s="28">
        <f>F156-O156-R156</f>
        <v>8682.2999999999993</v>
      </c>
      <c r="R156" s="32">
        <v>0</v>
      </c>
      <c r="S156" s="38"/>
      <c r="W156" s="152" t="s">
        <v>142</v>
      </c>
      <c r="X156" s="152" t="s">
        <v>141</v>
      </c>
    </row>
    <row r="157" spans="2:25" s="1" customFormat="1" ht="16.5" customHeight="1" x14ac:dyDescent="0.25">
      <c r="B157" s="170"/>
      <c r="C157" s="159"/>
      <c r="D157" s="39"/>
      <c r="E157" s="109"/>
      <c r="F157" s="35"/>
      <c r="G157" s="112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8"/>
    </row>
    <row r="158" spans="2:25" s="1" customFormat="1" ht="15" customHeight="1" x14ac:dyDescent="0.25">
      <c r="B158" s="171"/>
      <c r="C158" s="15" t="s">
        <v>5</v>
      </c>
      <c r="D158" s="39"/>
      <c r="E158" s="109"/>
      <c r="F158" s="35">
        <f>SUM(F156:F157)</f>
        <v>8682.2999999999993</v>
      </c>
      <c r="G158" s="112"/>
      <c r="H158" s="35"/>
      <c r="I158" s="35">
        <f t="shared" ref="I158:R158" si="43">SUM(I156:I157)</f>
        <v>8682.2999999999993</v>
      </c>
      <c r="J158" s="35"/>
      <c r="K158" s="35">
        <f t="shared" si="43"/>
        <v>8682.2999999999993</v>
      </c>
      <c r="L158" s="35"/>
      <c r="M158" s="35">
        <f t="shared" si="43"/>
        <v>0</v>
      </c>
      <c r="N158" s="35">
        <f t="shared" si="43"/>
        <v>0</v>
      </c>
      <c r="O158" s="35">
        <f t="shared" si="43"/>
        <v>0</v>
      </c>
      <c r="P158" s="35">
        <f t="shared" si="43"/>
        <v>0</v>
      </c>
      <c r="Q158" s="35">
        <f t="shared" si="43"/>
        <v>8682.2999999999993</v>
      </c>
      <c r="R158" s="35">
        <f t="shared" si="43"/>
        <v>0</v>
      </c>
      <c r="S158" s="38"/>
    </row>
    <row r="159" spans="2:25" s="1" customFormat="1" ht="15" hidden="1" customHeight="1" x14ac:dyDescent="0.25">
      <c r="B159" s="169">
        <v>26</v>
      </c>
      <c r="C159" s="158" t="s">
        <v>68</v>
      </c>
      <c r="D159" s="39"/>
      <c r="E159" s="94"/>
      <c r="F159" s="32"/>
      <c r="G159" s="100"/>
      <c r="H159" s="94"/>
      <c r="I159" s="32"/>
      <c r="J159" s="32"/>
      <c r="K159" s="32"/>
      <c r="L159" s="32"/>
      <c r="M159" s="35"/>
      <c r="N159" s="35"/>
      <c r="O159" s="35"/>
      <c r="P159" s="35"/>
      <c r="Q159" s="28">
        <f>F159-O159-R159</f>
        <v>0</v>
      </c>
      <c r="R159" s="32">
        <v>0</v>
      </c>
      <c r="S159" s="38"/>
    </row>
    <row r="160" spans="2:25" s="1" customFormat="1" ht="15" hidden="1" customHeight="1" x14ac:dyDescent="0.25">
      <c r="B160" s="171"/>
      <c r="C160" s="159"/>
      <c r="D160" s="39"/>
      <c r="E160" s="94"/>
      <c r="F160" s="32"/>
      <c r="G160" s="100"/>
      <c r="H160" s="94"/>
      <c r="I160" s="32"/>
      <c r="J160" s="32"/>
      <c r="K160" s="32"/>
      <c r="L160" s="35"/>
      <c r="M160" s="35"/>
      <c r="N160" s="32"/>
      <c r="O160" s="35"/>
      <c r="P160" s="35"/>
      <c r="Q160" s="28"/>
      <c r="R160" s="32">
        <v>0</v>
      </c>
      <c r="S160" s="38"/>
    </row>
    <row r="161" spans="2:30" s="1" customFormat="1" ht="15" hidden="1" customHeight="1" x14ac:dyDescent="0.25">
      <c r="B161" s="18"/>
      <c r="C161" s="65" t="s">
        <v>5</v>
      </c>
      <c r="E161" s="109"/>
      <c r="F161" s="35">
        <f>SUM(F159:F160)</f>
        <v>0</v>
      </c>
      <c r="G161" s="112"/>
      <c r="H161" s="35"/>
      <c r="I161" s="35">
        <f t="shared" ref="I161:R161" si="44">SUM(I159:I160)</f>
        <v>0</v>
      </c>
      <c r="J161" s="35"/>
      <c r="K161" s="35">
        <f t="shared" si="44"/>
        <v>0</v>
      </c>
      <c r="L161" s="35"/>
      <c r="M161" s="35">
        <f t="shared" si="44"/>
        <v>0</v>
      </c>
      <c r="N161" s="35">
        <f t="shared" si="44"/>
        <v>0</v>
      </c>
      <c r="O161" s="35">
        <f t="shared" si="44"/>
        <v>0</v>
      </c>
      <c r="P161" s="35">
        <f t="shared" si="44"/>
        <v>0</v>
      </c>
      <c r="Q161" s="35">
        <f t="shared" si="44"/>
        <v>0</v>
      </c>
      <c r="R161" s="35">
        <f t="shared" si="44"/>
        <v>0</v>
      </c>
      <c r="S161" s="38"/>
    </row>
    <row r="162" spans="2:30" s="1" customFormat="1" ht="15" customHeight="1" x14ac:dyDescent="0.25">
      <c r="B162" s="169">
        <v>24</v>
      </c>
      <c r="C162" s="65" t="s">
        <v>189</v>
      </c>
      <c r="D162" s="52" t="s">
        <v>191</v>
      </c>
      <c r="E162" s="94">
        <v>44498</v>
      </c>
      <c r="F162" s="32">
        <v>2016.7</v>
      </c>
      <c r="G162" s="95">
        <v>1119</v>
      </c>
      <c r="H162" s="94">
        <v>44502</v>
      </c>
      <c r="I162" s="32">
        <v>2016.7</v>
      </c>
      <c r="J162" s="32"/>
      <c r="K162" s="35"/>
      <c r="L162" s="35"/>
      <c r="M162" s="35"/>
      <c r="N162" s="32">
        <v>2016.7</v>
      </c>
      <c r="O162" s="35"/>
      <c r="P162" s="35"/>
      <c r="Q162" s="28">
        <f>F162-O162-R162</f>
        <v>2016.7</v>
      </c>
      <c r="R162" s="32">
        <v>0</v>
      </c>
      <c r="S162" s="38"/>
      <c r="T162" s="152" t="s">
        <v>86</v>
      </c>
      <c r="U162" s="153">
        <v>402.53</v>
      </c>
    </row>
    <row r="163" spans="2:30" s="1" customFormat="1" ht="15" customHeight="1" x14ac:dyDescent="0.25">
      <c r="B163" s="170"/>
      <c r="C163" s="66" t="s">
        <v>190</v>
      </c>
      <c r="D163" s="45"/>
      <c r="E163" s="109"/>
      <c r="F163" s="35"/>
      <c r="G163" s="112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8"/>
    </row>
    <row r="164" spans="2:30" s="1" customFormat="1" ht="15" customHeight="1" x14ac:dyDescent="0.25">
      <c r="B164" s="171"/>
      <c r="C164" s="66" t="s">
        <v>5</v>
      </c>
      <c r="D164" s="39"/>
      <c r="E164" s="109"/>
      <c r="F164" s="35">
        <f>SUM(F162:F163)</f>
        <v>2016.7</v>
      </c>
      <c r="G164" s="112"/>
      <c r="H164" s="35"/>
      <c r="I164" s="35">
        <f t="shared" ref="I164:R164" si="45">SUM(I162:I163)</f>
        <v>2016.7</v>
      </c>
      <c r="J164" s="35"/>
      <c r="K164" s="35">
        <f t="shared" si="45"/>
        <v>0</v>
      </c>
      <c r="L164" s="35"/>
      <c r="M164" s="35">
        <f t="shared" si="45"/>
        <v>0</v>
      </c>
      <c r="N164" s="35">
        <f t="shared" si="45"/>
        <v>2016.7</v>
      </c>
      <c r="O164" s="35">
        <f t="shared" si="45"/>
        <v>0</v>
      </c>
      <c r="P164" s="35">
        <f t="shared" si="45"/>
        <v>0</v>
      </c>
      <c r="Q164" s="35">
        <f t="shared" si="45"/>
        <v>2016.7</v>
      </c>
      <c r="R164" s="35">
        <f t="shared" si="45"/>
        <v>0</v>
      </c>
      <c r="S164" s="38"/>
    </row>
    <row r="165" spans="2:30" s="1" customFormat="1" ht="15" hidden="1" customHeight="1" x14ac:dyDescent="0.25">
      <c r="B165" s="169">
        <v>28</v>
      </c>
      <c r="C165" s="74" t="s">
        <v>75</v>
      </c>
      <c r="D165" s="54"/>
      <c r="E165" s="113"/>
      <c r="F165" s="32"/>
      <c r="G165" s="100"/>
      <c r="H165" s="94"/>
      <c r="I165" s="32"/>
      <c r="J165" s="32"/>
      <c r="K165" s="32"/>
      <c r="L165" s="32"/>
      <c r="M165" s="32"/>
      <c r="N165" s="32"/>
      <c r="O165" s="32"/>
      <c r="P165" s="32"/>
      <c r="Q165" s="28">
        <f>F165-O165-R165</f>
        <v>0</v>
      </c>
      <c r="R165" s="32">
        <v>0</v>
      </c>
      <c r="S165" s="38"/>
    </row>
    <row r="166" spans="2:30" s="1" customFormat="1" ht="15" hidden="1" customHeight="1" x14ac:dyDescent="0.25">
      <c r="B166" s="170"/>
      <c r="C166" s="74" t="s">
        <v>76</v>
      </c>
      <c r="D166" s="54"/>
      <c r="E166" s="113"/>
      <c r="F166" s="32"/>
      <c r="G166" s="100"/>
      <c r="H166" s="94"/>
      <c r="I166" s="32"/>
      <c r="J166" s="32"/>
      <c r="K166" s="32"/>
      <c r="L166" s="32"/>
      <c r="M166" s="32"/>
      <c r="N166" s="32"/>
      <c r="O166" s="32"/>
      <c r="P166" s="32"/>
      <c r="Q166" s="28">
        <f>F166-O166-R166</f>
        <v>0</v>
      </c>
      <c r="R166" s="32"/>
      <c r="S166" s="38"/>
    </row>
    <row r="167" spans="2:30" s="1" customFormat="1" ht="15" hidden="1" customHeight="1" x14ac:dyDescent="0.25">
      <c r="B167" s="171"/>
      <c r="C167" s="15" t="s">
        <v>5</v>
      </c>
      <c r="D167" s="39"/>
      <c r="E167" s="109"/>
      <c r="F167" s="35">
        <f>SUM(F165:F166)</f>
        <v>0</v>
      </c>
      <c r="G167" s="112"/>
      <c r="H167" s="35"/>
      <c r="I167" s="35">
        <f t="shared" ref="I167:R167" si="46">SUM(I165:I166)</f>
        <v>0</v>
      </c>
      <c r="J167" s="35"/>
      <c r="K167" s="35">
        <f t="shared" si="46"/>
        <v>0</v>
      </c>
      <c r="L167" s="35"/>
      <c r="M167" s="35">
        <f t="shared" si="46"/>
        <v>0</v>
      </c>
      <c r="N167" s="35">
        <f t="shared" si="46"/>
        <v>0</v>
      </c>
      <c r="O167" s="35">
        <f t="shared" si="46"/>
        <v>0</v>
      </c>
      <c r="P167" s="35">
        <f t="shared" si="46"/>
        <v>0</v>
      </c>
      <c r="Q167" s="35">
        <f t="shared" si="46"/>
        <v>0</v>
      </c>
      <c r="R167" s="35">
        <f t="shared" si="46"/>
        <v>0</v>
      </c>
      <c r="S167" s="38"/>
    </row>
    <row r="168" spans="2:30" s="1" customFormat="1" ht="15" hidden="1" customHeight="1" x14ac:dyDescent="0.25">
      <c r="B168" s="169">
        <v>28</v>
      </c>
      <c r="C168" s="158" t="s">
        <v>69</v>
      </c>
      <c r="D168" s="39"/>
      <c r="E168" s="109"/>
      <c r="F168" s="35"/>
      <c r="G168" s="112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8"/>
    </row>
    <row r="169" spans="2:30" s="1" customFormat="1" ht="15" hidden="1" customHeight="1" x14ac:dyDescent="0.25">
      <c r="B169" s="170"/>
      <c r="C169" s="159"/>
      <c r="D169" s="39"/>
      <c r="E169" s="109"/>
      <c r="F169" s="35"/>
      <c r="G169" s="112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8"/>
    </row>
    <row r="170" spans="2:30" s="1" customFormat="1" ht="15" hidden="1" customHeight="1" x14ac:dyDescent="0.25">
      <c r="B170" s="171"/>
      <c r="C170" s="15" t="s">
        <v>5</v>
      </c>
      <c r="D170" s="39"/>
      <c r="E170" s="109"/>
      <c r="F170" s="35">
        <f>SUM(F168:F169)</f>
        <v>0</v>
      </c>
      <c r="G170" s="112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8"/>
    </row>
    <row r="171" spans="2:30" s="1" customFormat="1" x14ac:dyDescent="0.25">
      <c r="B171" s="13"/>
      <c r="C171" s="14" t="s">
        <v>4</v>
      </c>
      <c r="D171" s="39"/>
      <c r="E171" s="114"/>
      <c r="F171" s="29">
        <f>F25+F33+F38+F43+F46+F48+F56+F61+F76+F82+F96+F99+F102+F106+F108+F110+F113+F116+F118+F121+F123+F127+F131+F134+F137+F141+F144+F149+F147+F152+F155+F161+F170+F164+F158+F167</f>
        <v>618182.73</v>
      </c>
      <c r="G171" s="29"/>
      <c r="H171" s="29">
        <f t="shared" ref="H171:AD171" si="47">H25+H33+H38+H43+H46+H48+H56+H61+H76+H82+H96+H99+H102+H106+H108+H110+H113+H116+H118+H121+H123+H127+H131+H134+H137+H141+H144+H149+H147+H152+H155+H161+H170+H164+H158+H167</f>
        <v>0</v>
      </c>
      <c r="I171" s="29">
        <f t="shared" si="47"/>
        <v>616381.86</v>
      </c>
      <c r="J171" s="29">
        <f t="shared" si="47"/>
        <v>672.76</v>
      </c>
      <c r="K171" s="29">
        <f t="shared" si="47"/>
        <v>442796.32</v>
      </c>
      <c r="L171" s="29">
        <f t="shared" si="47"/>
        <v>0</v>
      </c>
      <c r="M171" s="29">
        <f t="shared" si="47"/>
        <v>0</v>
      </c>
      <c r="N171" s="29">
        <f t="shared" si="47"/>
        <v>173585.54000000004</v>
      </c>
      <c r="O171" s="29">
        <f t="shared" si="47"/>
        <v>1800.87</v>
      </c>
      <c r="P171" s="29">
        <f t="shared" si="47"/>
        <v>49471.33</v>
      </c>
      <c r="Q171" s="29">
        <f t="shared" si="47"/>
        <v>521000.00000000006</v>
      </c>
      <c r="R171" s="29">
        <f t="shared" si="47"/>
        <v>45910.53</v>
      </c>
      <c r="S171" s="29">
        <f t="shared" si="47"/>
        <v>0</v>
      </c>
      <c r="T171" s="29">
        <f t="shared" si="47"/>
        <v>0</v>
      </c>
      <c r="U171" s="29">
        <f t="shared" si="47"/>
        <v>0</v>
      </c>
      <c r="V171" s="29">
        <f t="shared" si="47"/>
        <v>0</v>
      </c>
      <c r="W171" s="29">
        <f t="shared" si="47"/>
        <v>0</v>
      </c>
      <c r="X171" s="29">
        <f t="shared" si="47"/>
        <v>0</v>
      </c>
      <c r="Y171" s="29">
        <f t="shared" si="47"/>
        <v>0</v>
      </c>
      <c r="Z171" s="29">
        <f t="shared" si="47"/>
        <v>0</v>
      </c>
      <c r="AA171" s="29">
        <f t="shared" si="47"/>
        <v>0</v>
      </c>
      <c r="AB171" s="29">
        <f t="shared" si="47"/>
        <v>0</v>
      </c>
      <c r="AC171" s="29">
        <f t="shared" si="47"/>
        <v>0</v>
      </c>
      <c r="AD171" s="29">
        <f t="shared" si="47"/>
        <v>0</v>
      </c>
    </row>
    <row r="172" spans="2:30" x14ac:dyDescent="0.25">
      <c r="C172" s="6"/>
      <c r="D172" s="55"/>
      <c r="E172" s="115"/>
      <c r="F172" s="116"/>
      <c r="G172" s="117"/>
      <c r="H172" s="116"/>
      <c r="I172" s="5"/>
      <c r="J172" s="5"/>
      <c r="K172" s="5"/>
      <c r="L172" s="5"/>
      <c r="M172" s="5"/>
      <c r="N172" s="5"/>
      <c r="O172" s="5"/>
      <c r="P172" s="5"/>
      <c r="Q172" s="36"/>
      <c r="R172" s="36"/>
    </row>
    <row r="173" spans="2:30" ht="15.75" customHeight="1" x14ac:dyDescent="0.25">
      <c r="B173" s="201" t="s">
        <v>58</v>
      </c>
      <c r="C173" s="201"/>
      <c r="D173" s="6"/>
      <c r="E173" s="118" t="s">
        <v>44</v>
      </c>
      <c r="F173" s="118"/>
      <c r="G173" s="119"/>
      <c r="H173" s="118"/>
      <c r="I173" s="118"/>
      <c r="J173" s="118"/>
      <c r="K173" s="118"/>
      <c r="L173" s="118"/>
      <c r="M173" s="120" t="s">
        <v>59</v>
      </c>
      <c r="N173" s="203" t="s">
        <v>59</v>
      </c>
      <c r="O173" s="203"/>
      <c r="P173" s="203"/>
      <c r="Q173" s="203"/>
      <c r="R173" s="203"/>
      <c r="S173" s="203"/>
    </row>
    <row r="174" spans="2:30" ht="15.75" customHeight="1" x14ac:dyDescent="0.25">
      <c r="B174" s="121" t="s">
        <v>45</v>
      </c>
      <c r="C174" s="10"/>
      <c r="D174" s="6"/>
      <c r="E174" s="199" t="s">
        <v>3</v>
      </c>
      <c r="F174" s="199"/>
      <c r="G174" s="199"/>
      <c r="H174" s="199"/>
      <c r="I174" s="199"/>
      <c r="J174" s="149"/>
      <c r="K174" s="149"/>
      <c r="L174" s="149"/>
      <c r="M174" s="122" t="s">
        <v>59</v>
      </c>
      <c r="N174" s="202" t="s">
        <v>60</v>
      </c>
      <c r="O174" s="202"/>
      <c r="P174" s="202"/>
      <c r="Q174" s="202"/>
      <c r="R174" s="202"/>
    </row>
    <row r="175" spans="2:30" hidden="1" x14ac:dyDescent="0.25">
      <c r="B175" s="123"/>
      <c r="C175" s="11"/>
      <c r="D175" s="6"/>
      <c r="E175" s="124"/>
      <c r="F175" s="125"/>
      <c r="G175" s="126"/>
      <c r="H175" s="125"/>
      <c r="I175" s="127"/>
      <c r="J175" s="127"/>
      <c r="K175" s="127"/>
      <c r="L175" s="127"/>
      <c r="M175" s="200"/>
      <c r="N175" s="200"/>
      <c r="O175" s="200"/>
      <c r="P175" s="61"/>
      <c r="Q175" s="62"/>
      <c r="R175" s="37"/>
    </row>
    <row r="176" spans="2:30" x14ac:dyDescent="0.25">
      <c r="B176" s="123"/>
      <c r="C176" s="9"/>
      <c r="D176" s="6"/>
      <c r="E176" s="75"/>
      <c r="F176" s="5"/>
      <c r="G176" s="76"/>
      <c r="H176" s="5"/>
      <c r="I176" s="128" t="s">
        <v>61</v>
      </c>
      <c r="J176" s="128"/>
      <c r="K176" s="127"/>
      <c r="L176" s="127"/>
      <c r="M176" s="198"/>
      <c r="N176" s="198"/>
      <c r="O176" s="198"/>
      <c r="P176" s="198"/>
    </row>
    <row r="177" spans="2:18" ht="15.75" x14ac:dyDescent="0.25">
      <c r="B177" s="123"/>
      <c r="C177" s="9"/>
      <c r="D177" s="6"/>
      <c r="E177" s="75"/>
      <c r="F177" s="5"/>
      <c r="G177" s="76"/>
      <c r="H177" s="157" t="s">
        <v>62</v>
      </c>
      <c r="I177" s="157"/>
      <c r="J177" s="157"/>
      <c r="K177" s="157"/>
      <c r="L177" s="151"/>
      <c r="M177" s="148"/>
      <c r="N177" s="148"/>
      <c r="O177" s="148"/>
      <c r="P177" s="148"/>
    </row>
    <row r="178" spans="2:18" x14ac:dyDescent="0.25">
      <c r="B178" s="123"/>
      <c r="C178" s="9"/>
      <c r="D178" s="6"/>
      <c r="E178" s="75"/>
      <c r="F178" s="5"/>
      <c r="G178" s="76"/>
      <c r="H178" s="5"/>
      <c r="I178" s="127"/>
      <c r="J178" s="127"/>
      <c r="K178" s="127"/>
      <c r="L178" s="127"/>
      <c r="M178" s="148"/>
      <c r="N178" s="148"/>
      <c r="O178" s="148"/>
      <c r="P178" s="148"/>
    </row>
    <row r="179" spans="2:18" x14ac:dyDescent="0.25">
      <c r="C179" s="6"/>
      <c r="D179" s="6"/>
      <c r="E179" s="75"/>
      <c r="F179" s="5"/>
      <c r="G179" s="76"/>
      <c r="H179" s="5"/>
      <c r="I179" s="5"/>
      <c r="J179" s="5"/>
      <c r="K179" s="5"/>
      <c r="L179" s="5"/>
      <c r="M179" s="5"/>
      <c r="N179" s="5"/>
      <c r="O179" s="5"/>
      <c r="P179" s="5"/>
    </row>
    <row r="180" spans="2:18" x14ac:dyDescent="0.25">
      <c r="C180" s="6"/>
      <c r="D180" s="6"/>
      <c r="E180" s="75" t="s">
        <v>1</v>
      </c>
      <c r="F180" s="5"/>
      <c r="G180" s="76"/>
      <c r="H180" s="5" t="s">
        <v>65</v>
      </c>
      <c r="I180" s="5"/>
      <c r="J180" s="5"/>
      <c r="K180" s="5"/>
      <c r="L180" s="5"/>
      <c r="M180" s="5"/>
      <c r="N180" s="5"/>
      <c r="O180" s="5"/>
      <c r="P180" s="63" t="s">
        <v>2</v>
      </c>
      <c r="Q180" s="24"/>
    </row>
    <row r="181" spans="2:18" x14ac:dyDescent="0.25">
      <c r="C181" s="6"/>
      <c r="D181" s="6"/>
      <c r="E181" s="75" t="s">
        <v>1</v>
      </c>
      <c r="F181" s="5"/>
      <c r="G181" s="76"/>
      <c r="H181" s="5"/>
      <c r="I181" s="5"/>
      <c r="J181" s="5"/>
      <c r="K181" s="5"/>
      <c r="L181" s="5"/>
      <c r="M181" s="5"/>
      <c r="N181" s="5"/>
      <c r="O181" s="5"/>
      <c r="P181" s="64" t="s">
        <v>0</v>
      </c>
      <c r="Q181" s="24"/>
    </row>
    <row r="182" spans="2:18" x14ac:dyDescent="0.25">
      <c r="B182" s="1"/>
      <c r="C182" s="5"/>
      <c r="F182" s="5"/>
      <c r="G182" s="76"/>
      <c r="H182" s="5"/>
      <c r="I182" s="5"/>
      <c r="J182" s="5"/>
      <c r="K182" s="5"/>
      <c r="L182" s="5"/>
      <c r="M182" s="5"/>
      <c r="N182" s="5"/>
      <c r="O182" s="5"/>
      <c r="P182" s="63"/>
      <c r="Q182" s="24"/>
      <c r="R182" s="1"/>
    </row>
  </sheetData>
  <mergeCells count="73">
    <mergeCell ref="M176:P176"/>
    <mergeCell ref="E174:I174"/>
    <mergeCell ref="M175:O175"/>
    <mergeCell ref="B173:C173"/>
    <mergeCell ref="N174:R174"/>
    <mergeCell ref="N173:S173"/>
    <mergeCell ref="B150:B152"/>
    <mergeCell ref="B153:B155"/>
    <mergeCell ref="B159:B160"/>
    <mergeCell ref="B145:B146"/>
    <mergeCell ref="B135:B137"/>
    <mergeCell ref="B138:B141"/>
    <mergeCell ref="B142:B144"/>
    <mergeCell ref="B148:B149"/>
    <mergeCell ref="C83:C95"/>
    <mergeCell ref="C77:C81"/>
    <mergeCell ref="B111:B113"/>
    <mergeCell ref="B128:B131"/>
    <mergeCell ref="B132:B134"/>
    <mergeCell ref="B114:B116"/>
    <mergeCell ref="B97:B99"/>
    <mergeCell ref="B109:B110"/>
    <mergeCell ref="B107:B108"/>
    <mergeCell ref="B100:B102"/>
    <mergeCell ref="B103:B106"/>
    <mergeCell ref="B47:B48"/>
    <mergeCell ref="D8:D9"/>
    <mergeCell ref="B34:B36"/>
    <mergeCell ref="E8:E9"/>
    <mergeCell ref="C34:C36"/>
    <mergeCell ref="B44:B46"/>
    <mergeCell ref="B26:B33"/>
    <mergeCell ref="C26:C27"/>
    <mergeCell ref="C44:C45"/>
    <mergeCell ref="C39:C42"/>
    <mergeCell ref="B39:B42"/>
    <mergeCell ref="F8:F9"/>
    <mergeCell ref="C10:C15"/>
    <mergeCell ref="O7:O9"/>
    <mergeCell ref="B10:B25"/>
    <mergeCell ref="B7:B9"/>
    <mergeCell ref="C7:C9"/>
    <mergeCell ref="D7:F7"/>
    <mergeCell ref="C57:C60"/>
    <mergeCell ref="C50:C51"/>
    <mergeCell ref="B156:B158"/>
    <mergeCell ref="C168:C169"/>
    <mergeCell ref="B168:B170"/>
    <mergeCell ref="C159:C160"/>
    <mergeCell ref="B162:B164"/>
    <mergeCell ref="B165:B167"/>
    <mergeCell ref="B50:B56"/>
    <mergeCell ref="B57:B61"/>
    <mergeCell ref="B77:B82"/>
    <mergeCell ref="B83:B96"/>
    <mergeCell ref="B117:B118"/>
    <mergeCell ref="B119:B121"/>
    <mergeCell ref="B122:B123"/>
    <mergeCell ref="B124:B127"/>
    <mergeCell ref="H177:K177"/>
    <mergeCell ref="C156:C157"/>
    <mergeCell ref="C97:C98"/>
    <mergeCell ref="C153:C154"/>
    <mergeCell ref="C111:C112"/>
    <mergeCell ref="C114:C115"/>
    <mergeCell ref="C135:C136"/>
    <mergeCell ref="C132:C133"/>
    <mergeCell ref="C119:C120"/>
    <mergeCell ref="C103:C105"/>
    <mergeCell ref="C145:C146"/>
    <mergeCell ref="C150:C151"/>
    <mergeCell ref="C128:C130"/>
    <mergeCell ref="C124:C126"/>
  </mergeCells>
  <pageMargins left="0.19685039370078741" right="0.19685039370078741" top="0.35433070866141736" bottom="0.15748031496062992" header="0.31496062992125984" footer="0.31496062992125984"/>
  <pageSetup paperSize="9" scale="85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 MARTIE</vt:lpstr>
      <vt:lpstr>'PL MARTIE'!Print_Titles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Ionescu</cp:lastModifiedBy>
  <cp:lastPrinted>2021-11-16T08:39:18Z</cp:lastPrinted>
  <dcterms:created xsi:type="dcterms:W3CDTF">2017-06-21T10:50:40Z</dcterms:created>
  <dcterms:modified xsi:type="dcterms:W3CDTF">2021-11-16T08:39:47Z</dcterms:modified>
</cp:coreProperties>
</file>